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ThisWorkbook" hidePivotFieldList="1" defaultThemeVersion="166925"/>
  <mc:AlternateContent xmlns:mc="http://schemas.openxmlformats.org/markup-compatibility/2006">
    <mc:Choice Requires="x15">
      <x15ac:absPath xmlns:x15ac="http://schemas.microsoft.com/office/spreadsheetml/2010/11/ac" url="/Users/zoelee/Desktop/更新2025比賽/"/>
    </mc:Choice>
  </mc:AlternateContent>
  <xr:revisionPtr revIDLastSave="0" documentId="13_ncr:1_{79491EF0-3E6B-EC45-9D94-56472E123812}" xr6:coauthVersionLast="47" xr6:coauthVersionMax="47" xr10:uidLastSave="{00000000-0000-0000-0000-000000000000}"/>
  <bookViews>
    <workbookView xWindow="0" yWindow="500" windowWidth="26560" windowHeight="16080" xr2:uid="{00000000-000D-0000-FFFF-FFFF00000000}"/>
  </bookViews>
  <sheets>
    <sheet name="訂獎資料" sheetId="8" r:id="rId1"/>
    <sheet name="團體申請獎項章程" sheetId="2" r:id="rId2"/>
    <sheet name="RECEIPT" sheetId="10" state="hidden" r:id="rId3"/>
  </sheets>
  <definedNames>
    <definedName name="_xlnm.Print_Area" localSheetId="2">RECEIPT!$B$1:$I$55</definedName>
    <definedName name="參賽組別">#REF!</definedName>
    <definedName name="填色參賽組別">#REF!,#REF!,#REF!</definedName>
    <definedName name="拼圖顏色">#REF!</definedName>
    <definedName name="收據類型">#REF!</definedName>
    <definedName name="畫框顏色">#REF!</definedName>
    <definedName name="送貨方式">#REF!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16" i="8" l="1"/>
  <c r="K19" i="8"/>
  <c r="L21" i="8"/>
  <c r="C42" i="10" l="1"/>
  <c r="C43" i="10"/>
  <c r="O21" i="8"/>
  <c r="S21" i="8" s="1"/>
  <c r="O20" i="8"/>
  <c r="S20" i="8" s="1"/>
  <c r="O19" i="8"/>
  <c r="O18" i="8"/>
  <c r="S18" i="8" s="1"/>
  <c r="O17" i="8"/>
  <c r="O16" i="8"/>
  <c r="O15" i="8"/>
  <c r="L17" i="8"/>
  <c r="L18" i="8"/>
  <c r="L19" i="8"/>
  <c r="L20" i="8"/>
  <c r="L22" i="8"/>
  <c r="L23" i="8"/>
  <c r="L24" i="8"/>
  <c r="L25" i="8"/>
  <c r="L26" i="8"/>
  <c r="L27" i="8"/>
  <c r="L28" i="8"/>
  <c r="L29" i="8"/>
  <c r="L30" i="8"/>
  <c r="L31" i="8"/>
  <c r="L32" i="8"/>
  <c r="L33" i="8"/>
  <c r="L34" i="8"/>
  <c r="I42" i="10" s="1"/>
  <c r="L35" i="8"/>
  <c r="I43" i="10" s="1"/>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6" i="8"/>
  <c r="K112" i="8"/>
  <c r="K113" i="8"/>
  <c r="K114" i="8"/>
  <c r="K115" i="8"/>
  <c r="K95" i="8"/>
  <c r="K96" i="8"/>
  <c r="K97" i="8"/>
  <c r="K98" i="8"/>
  <c r="K99" i="8"/>
  <c r="K100" i="8"/>
  <c r="K101" i="8"/>
  <c r="K102" i="8"/>
  <c r="K103" i="8"/>
  <c r="K104" i="8"/>
  <c r="K105" i="8"/>
  <c r="K106" i="8"/>
  <c r="K107" i="8"/>
  <c r="K108" i="8"/>
  <c r="K109" i="8"/>
  <c r="K110" i="8"/>
  <c r="K111" i="8"/>
  <c r="K80" i="8"/>
  <c r="K81" i="8"/>
  <c r="K82" i="8"/>
  <c r="K83" i="8"/>
  <c r="K84" i="8"/>
  <c r="K85" i="8"/>
  <c r="K86" i="8"/>
  <c r="K87" i="8"/>
  <c r="K88" i="8"/>
  <c r="K89" i="8"/>
  <c r="K90" i="8"/>
  <c r="K91" i="8"/>
  <c r="K92" i="8"/>
  <c r="K93" i="8"/>
  <c r="K94" i="8"/>
  <c r="K66" i="8"/>
  <c r="K67" i="8"/>
  <c r="K68" i="8"/>
  <c r="K69" i="8"/>
  <c r="K70" i="8"/>
  <c r="K71" i="8"/>
  <c r="K72" i="8"/>
  <c r="K73" i="8"/>
  <c r="K74" i="8"/>
  <c r="K75" i="8"/>
  <c r="K76" i="8"/>
  <c r="K77" i="8"/>
  <c r="K78" i="8"/>
  <c r="K79" i="8"/>
  <c r="K50" i="8"/>
  <c r="K51" i="8"/>
  <c r="K52" i="8"/>
  <c r="K53" i="8"/>
  <c r="K54" i="8"/>
  <c r="K55" i="8"/>
  <c r="K56" i="8"/>
  <c r="K57" i="8"/>
  <c r="K58" i="8"/>
  <c r="K59" i="8"/>
  <c r="K60" i="8"/>
  <c r="K61" i="8"/>
  <c r="K62" i="8"/>
  <c r="K63" i="8"/>
  <c r="K64" i="8"/>
  <c r="K65" i="8"/>
  <c r="K37" i="8"/>
  <c r="K38" i="8"/>
  <c r="K39" i="8"/>
  <c r="K40" i="8"/>
  <c r="K41" i="8"/>
  <c r="K42" i="8"/>
  <c r="K43" i="8"/>
  <c r="K44" i="8"/>
  <c r="K45" i="8"/>
  <c r="K46" i="8"/>
  <c r="K47" i="8"/>
  <c r="K48" i="8"/>
  <c r="K49" i="8"/>
  <c r="K30" i="8"/>
  <c r="K31" i="8"/>
  <c r="K32" i="8"/>
  <c r="K33" i="8"/>
  <c r="K34" i="8"/>
  <c r="H42" i="10" s="1"/>
  <c r="K35" i="8"/>
  <c r="H43" i="10" s="1"/>
  <c r="K36" i="8"/>
  <c r="K17" i="8"/>
  <c r="K18" i="8"/>
  <c r="K20" i="8"/>
  <c r="K21" i="8"/>
  <c r="K22" i="8"/>
  <c r="K23" i="8"/>
  <c r="K24" i="8"/>
  <c r="K25" i="8"/>
  <c r="K26" i="8"/>
  <c r="K27" i="8"/>
  <c r="K28" i="8"/>
  <c r="K29" i="8"/>
  <c r="Q21" i="8" l="1"/>
  <c r="Q20" i="8"/>
  <c r="H24" i="10"/>
  <c r="I25" i="10"/>
  <c r="I26" i="10"/>
  <c r="I27" i="10"/>
  <c r="I28" i="10"/>
  <c r="I29" i="10"/>
  <c r="I30" i="10"/>
  <c r="I31" i="10"/>
  <c r="I32" i="10"/>
  <c r="I33" i="10"/>
  <c r="I34" i="10"/>
  <c r="I35" i="10"/>
  <c r="I36" i="10"/>
  <c r="I37" i="10"/>
  <c r="I38" i="10"/>
  <c r="I39" i="10"/>
  <c r="I40" i="10"/>
  <c r="I41" i="10"/>
  <c r="I24" i="10"/>
  <c r="C25" i="10"/>
  <c r="C26" i="10"/>
  <c r="C27" i="10"/>
  <c r="C28" i="10"/>
  <c r="C29" i="10"/>
  <c r="C30" i="10"/>
  <c r="C31" i="10"/>
  <c r="C32" i="10"/>
  <c r="C33" i="10"/>
  <c r="C34" i="10"/>
  <c r="C35" i="10"/>
  <c r="C36" i="10"/>
  <c r="C37" i="10"/>
  <c r="C38" i="10"/>
  <c r="C39" i="10"/>
  <c r="C40" i="10"/>
  <c r="C41" i="10"/>
  <c r="C24" i="10"/>
  <c r="H29" i="10"/>
  <c r="H30" i="10"/>
  <c r="H31" i="10"/>
  <c r="H32" i="10"/>
  <c r="H33" i="10"/>
  <c r="H34" i="10"/>
  <c r="H35" i="10"/>
  <c r="H36" i="10"/>
  <c r="H37" i="10"/>
  <c r="H38" i="10"/>
  <c r="H39" i="10"/>
  <c r="H40" i="10"/>
  <c r="H41" i="10"/>
  <c r="H25" i="10"/>
  <c r="H28" i="10"/>
  <c r="F11" i="10"/>
  <c r="C9" i="10"/>
  <c r="H27" i="10" l="1"/>
  <c r="H26" i="10"/>
  <c r="I44" i="10"/>
  <c r="C11" i="10"/>
  <c r="C10" i="10"/>
  <c r="H8" i="10"/>
  <c r="C8" i="10"/>
  <c r="C6" i="10"/>
  <c r="C4" i="10"/>
  <c r="O29" i="8"/>
  <c r="Q29" i="8" s="1"/>
  <c r="O28" i="8"/>
  <c r="Q28" i="8" s="1"/>
  <c r="O27" i="8"/>
  <c r="Q27" i="8" s="1"/>
  <c r="O30" i="8"/>
  <c r="Q30" i="8" s="1"/>
  <c r="H44" i="10" l="1"/>
  <c r="S27" i="8"/>
  <c r="S30" i="8"/>
  <c r="S29" i="8"/>
  <c r="S28" i="8"/>
  <c r="S15" i="8"/>
  <c r="Q15" i="8"/>
  <c r="S16" i="8"/>
  <c r="Q16" i="8"/>
  <c r="S19" i="8"/>
  <c r="Q19" i="8"/>
  <c r="Q18" i="8"/>
  <c r="Q17" i="8"/>
  <c r="S17" i="8"/>
  <c r="K15" i="8" l="1"/>
  <c r="L15" i="8"/>
</calcChain>
</file>

<file path=xl/sharedStrings.xml><?xml version="1.0" encoding="utf-8"?>
<sst xmlns="http://schemas.openxmlformats.org/spreadsheetml/2006/main" count="180" uniqueCount="129">
  <si>
    <t>Name of Applicant</t>
  </si>
  <si>
    <t>Item</t>
    <phoneticPr fontId="5" type="noConversion"/>
  </si>
  <si>
    <t>黑色</t>
  </si>
  <si>
    <t>胡桃木色</t>
  </si>
  <si>
    <t>白色</t>
  </si>
  <si>
    <t>原木色</t>
  </si>
  <si>
    <t>畫框顏色</t>
    <phoneticPr fontId="4" type="noConversion"/>
  </si>
  <si>
    <t>參賽組別</t>
    <phoneticPr fontId="4" type="noConversion"/>
  </si>
  <si>
    <t>Total Price：</t>
    <phoneticPr fontId="5" type="noConversion"/>
  </si>
  <si>
    <t>Qty</t>
    <phoneticPr fontId="5" type="noConversion"/>
  </si>
  <si>
    <t>拼圖顏色</t>
    <phoneticPr fontId="4" type="noConversion"/>
  </si>
  <si>
    <t>原木色</t>
    <phoneticPr fontId="4" type="noConversion"/>
  </si>
  <si>
    <t>白色</t>
    <phoneticPr fontId="4" type="noConversion"/>
  </si>
  <si>
    <t>5.遞交報名表代表團體負責人及旗下所有參賽者及其家長均詳閱比賽章程及同意遵守有關內容及條款。</t>
  </si>
  <si>
    <t>1. 申請方式：</t>
    <phoneticPr fontId="4" type="noConversion"/>
  </si>
  <si>
    <t>2.支付方法:</t>
    <phoneticPr fontId="4" type="noConversion"/>
  </si>
  <si>
    <t>Whatsapp(如有)：</t>
    <phoneticPr fontId="7" type="noConversion"/>
  </si>
  <si>
    <t>收貨地址： （可寄順豐站，請填寫順豐站編號）</t>
    <phoneticPr fontId="4" type="noConversion"/>
  </si>
  <si>
    <t>Hong Kong Cultural &amp; Creative Industrial</t>
    <phoneticPr fontId="5" type="noConversion"/>
  </si>
  <si>
    <t>E-mail : hkcci.info@gmail.com</t>
    <phoneticPr fontId="5" type="noConversion"/>
  </si>
  <si>
    <t>參賽者姓名(英文)</t>
    <phoneticPr fontId="4" type="noConversion"/>
  </si>
  <si>
    <t>參賽者姓名(中文)</t>
    <phoneticPr fontId="4" type="noConversion"/>
  </si>
  <si>
    <t>↓請選擇以下選項 (請在下拉式選單中選擇)↓</t>
    <phoneticPr fontId="5" type="noConversion"/>
  </si>
  <si>
    <t>實體收據</t>
  </si>
  <si>
    <t>順豐到付</t>
    <phoneticPr fontId="5" type="noConversion"/>
  </si>
  <si>
    <t>電子收據（PDF）</t>
    <phoneticPr fontId="5" type="noConversion"/>
  </si>
  <si>
    <t>A.幼兒組 (3-4歲)</t>
  </si>
  <si>
    <t>B.幼童組 (5-6歲)</t>
  </si>
  <si>
    <t>C.兒童組 (7-9歲）</t>
  </si>
  <si>
    <t>D.少年組 (10-12歲）</t>
  </si>
  <si>
    <t>E.青少年組 (13-15歲）</t>
  </si>
  <si>
    <t>F.青年組 (16-18歲）</t>
  </si>
  <si>
    <t>P.公開組 (19歲以上)</t>
  </si>
  <si>
    <t>S.傷健共融：不設年齡限制</t>
    <phoneticPr fontId="5" type="noConversion"/>
  </si>
  <si>
    <t xml:space="preserve">聯絡人姓名 : </t>
    <phoneticPr fontId="7" type="noConversion"/>
  </si>
  <si>
    <t xml:space="preserve">聯絡人電話 : </t>
    <phoneticPr fontId="7" type="noConversion"/>
  </si>
  <si>
    <t>訂購作品拼圖</t>
    <phoneticPr fontId="4" type="noConversion"/>
  </si>
  <si>
    <t>拼圖框顏色</t>
    <phoneticPr fontId="4" type="noConversion"/>
  </si>
  <si>
    <t>訂購副產品</t>
    <phoneticPr fontId="5" type="noConversion"/>
  </si>
  <si>
    <t>參賽者資料</t>
    <phoneticPr fontId="5" type="noConversion"/>
  </si>
  <si>
    <t>送貨方式</t>
    <phoneticPr fontId="5" type="noConversion"/>
  </si>
  <si>
    <t>收據方式</t>
    <phoneticPr fontId="5" type="noConversion"/>
  </si>
  <si>
    <t>拼圖尺寸</t>
    <phoneticPr fontId="5" type="noConversion"/>
  </si>
  <si>
    <t>畫框尺寸</t>
    <phoneticPr fontId="5" type="noConversion"/>
  </si>
  <si>
    <t xml:space="preserve">A4作品專用實木畫框 </t>
    <phoneticPr fontId="5" type="noConversion"/>
  </si>
  <si>
    <t>A3作品專用實木畫框</t>
  </si>
  <si>
    <t>A3作品專用實木畫框</t>
    <phoneticPr fontId="5" type="noConversion"/>
  </si>
  <si>
    <t>300塊拼圖 (尺寸:38*26)</t>
    <phoneticPr fontId="5" type="noConversion"/>
  </si>
  <si>
    <t>500塊拼圖 (尺寸:52*38)</t>
    <phoneticPr fontId="5" type="noConversion"/>
  </si>
  <si>
    <t>訂購作品專用
實木畫框</t>
    <phoneticPr fontId="4" type="noConversion"/>
  </si>
  <si>
    <t xml:space="preserve">收件人姓名 : </t>
    <phoneticPr fontId="7" type="noConversion"/>
  </si>
  <si>
    <t xml:space="preserve">收件人電話 : </t>
    <phoneticPr fontId="7" type="noConversion"/>
  </si>
  <si>
    <t>300塊拼圖 (尺寸:38*26)</t>
  </si>
  <si>
    <t xml:space="preserve">A4作品專用實木畫框 </t>
  </si>
  <si>
    <t>500塊拼圖 (尺寸:52*38)</t>
    <phoneticPr fontId="7" type="noConversion"/>
  </si>
  <si>
    <t>獎項</t>
    <phoneticPr fontId="7" type="noConversion"/>
  </si>
  <si>
    <t>數量</t>
    <phoneticPr fontId="7" type="noConversion"/>
  </si>
  <si>
    <t>台幣合共</t>
    <phoneticPr fontId="7" type="noConversion"/>
  </si>
  <si>
    <t>港幣價錢</t>
    <phoneticPr fontId="7" type="noConversion"/>
  </si>
  <si>
    <t>台幣價錢</t>
    <phoneticPr fontId="7" type="noConversion"/>
  </si>
  <si>
    <t>港幣合共</t>
    <phoneticPr fontId="5" type="noConversion"/>
  </si>
  <si>
    <t>港幣總和</t>
    <phoneticPr fontId="7" type="noConversion"/>
  </si>
  <si>
    <t>台幣總和</t>
    <phoneticPr fontId="7" type="noConversion"/>
  </si>
  <si>
    <t>4.以團體身份報名，旗下所有小朋友之比賽資料將直接發放至所屬之團體及不會個別通知，敬請留意。</t>
    <phoneticPr fontId="4" type="noConversion"/>
  </si>
  <si>
    <t>3.團體負必須與小朋友家長再三核實小朋友姓名，所有已繳交之費用亦不會退還。</t>
    <phoneticPr fontId="4" type="noConversion"/>
  </si>
  <si>
    <t>1）PAYME 按此付款</t>
  </si>
  <si>
    <t>1）PAYME CODE 付款</t>
    <phoneticPr fontId="4" type="noConversion"/>
  </si>
  <si>
    <t>https://www.hkcci.net/</t>
    <phoneticPr fontId="4" type="noConversion"/>
  </si>
  <si>
    <t>↓按以下連結進入官網↓</t>
    <phoneticPr fontId="4" type="noConversion"/>
  </si>
  <si>
    <t>3.訂獎方法:</t>
    <phoneticPr fontId="4" type="noConversion"/>
  </si>
  <si>
    <t>HKCCI 團體申請獎項章程</t>
    <phoneticPr fontId="4" type="noConversion"/>
  </si>
  <si>
    <t>A） 請確保團體名稱正確無誤（中英都可） ｜ 如沒有團體，只有指導老師則不需填寫團體名稱</t>
    <phoneticPr fontId="4" type="noConversion"/>
  </si>
  <si>
    <t>D） 請確認訂獎資料是否正確，如有修改請盡快在截止申請日前與我們聯繫。</t>
    <phoneticPr fontId="4" type="noConversion"/>
  </si>
  <si>
    <t>E） 請按照合共金額繳交款項，詳情支付方法請查看章程二</t>
    <phoneticPr fontId="4" type="noConversion"/>
  </si>
  <si>
    <t>.</t>
    <phoneticPr fontId="4" type="noConversion"/>
  </si>
  <si>
    <t>C） 獎狀/獎盃預設數量為1，如參賽者需要訂購多個或以上的獎狀/獎盃
，需要再填多次。
（如：黃小明 同學希望訂購兩張實體獎狀）</t>
    <phoneticPr fontId="4" type="noConversion"/>
  </si>
  <si>
    <t>訂購副產品</t>
    <phoneticPr fontId="7" type="noConversion"/>
  </si>
  <si>
    <r>
      <t>2.請確保小朋友之</t>
    </r>
    <r>
      <rPr>
        <b/>
        <sz val="20"/>
        <color theme="5" tint="-0.499984740745262"/>
        <rFont val="微軟正黑體"/>
        <family val="2"/>
        <charset val="136"/>
      </rPr>
      <t>中英文姓名、年齡、組別</t>
    </r>
    <r>
      <rPr>
        <sz val="20"/>
        <rFont val="微軟正黑體"/>
        <family val="2"/>
        <charset val="136"/>
      </rPr>
      <t>正確無誤，此資料將會於印製證書或獎盃。如要修改，即需重新訂購</t>
    </r>
    <phoneticPr fontId="4" type="noConversion"/>
  </si>
  <si>
    <r>
      <t>3）轉數快 - FPS ID：</t>
    </r>
    <r>
      <rPr>
        <b/>
        <sz val="20"/>
        <color theme="5" tint="-0.499984740745262"/>
        <rFont val="微軟正黑體"/>
        <family val="2"/>
        <charset val="136"/>
      </rPr>
      <t>103821047</t>
    </r>
    <phoneticPr fontId="4" type="noConversion"/>
  </si>
  <si>
    <t>HKD Price</t>
    <phoneticPr fontId="5" type="noConversion"/>
  </si>
  <si>
    <t>申請獎項費用</t>
    <phoneticPr fontId="5" type="noConversion"/>
  </si>
  <si>
    <t>NTD Price</t>
    <phoneticPr fontId="5" type="noConversion"/>
  </si>
  <si>
    <t>參賽主題：</t>
    <phoneticPr fontId="7" type="noConversion"/>
  </si>
  <si>
    <r>
      <t xml:space="preserve">團體名稱（中文/英文） :
</t>
    </r>
    <r>
      <rPr>
        <b/>
        <sz val="12"/>
        <color theme="5" tint="-0.499984740745262"/>
        <rFont val="微軟正黑體"/>
        <family val="2"/>
        <charset val="136"/>
      </rPr>
      <t>(此名稱將會列印在證書及收據中，敬請小心填寫)</t>
    </r>
    <phoneticPr fontId="5" type="noConversion"/>
  </si>
  <si>
    <r>
      <t xml:space="preserve">指導老師（中文/英文）：
</t>
    </r>
    <r>
      <rPr>
        <b/>
        <sz val="12"/>
        <color theme="5" tint="-0.499984740745262"/>
        <rFont val="微軟正黑體"/>
        <family val="2"/>
        <charset val="136"/>
      </rPr>
      <t>(此名稱將列印在證書及收據中，敬請小心填寫)</t>
    </r>
    <phoneticPr fontId="5" type="noConversion"/>
  </si>
  <si>
    <r>
      <t xml:space="preserve">獎狀/獎盃預設數量為1，如參賽者需要訂購多個或以上的獎狀/獎盃，需要再填多次。
</t>
    </r>
    <r>
      <rPr>
        <b/>
        <sz val="12"/>
        <color rgb="FF7030A0"/>
        <rFont val="微軟正黑體"/>
        <family val="2"/>
        <charset val="136"/>
      </rPr>
      <t>詳盡教學請查看旁邊工作頁→團體申請獎項章程</t>
    </r>
    <phoneticPr fontId="5" type="noConversion"/>
  </si>
  <si>
    <r>
      <t>1.填妥此表格後，</t>
    </r>
    <r>
      <rPr>
        <b/>
        <sz val="20"/>
        <color theme="5" tint="-0.499984740745262"/>
        <rFont val="微軟正黑體"/>
        <family val="2"/>
        <charset val="136"/>
      </rPr>
      <t>請到官方網站的相關比賽主題中，把此表格上載到團體申請獎項位置。</t>
    </r>
    <r>
      <rPr>
        <sz val="20"/>
        <color theme="5" tint="-0.499984740745262"/>
        <rFont val="微軟正黑體"/>
        <family val="2"/>
        <charset val="136"/>
      </rPr>
      <t xml:space="preserve">
</t>
    </r>
    <r>
      <rPr>
        <b/>
        <sz val="20"/>
        <color theme="5" tint="-0.499984740745262"/>
        <rFont val="微軟正黑體"/>
        <family val="2"/>
        <charset val="136"/>
      </rPr>
      <t>並一併附上入數證明</t>
    </r>
    <r>
      <rPr>
        <sz val="20"/>
        <color theme="5" tint="-0.499984740745262"/>
        <rFont val="微軟正黑體"/>
        <family val="2"/>
        <charset val="136"/>
      </rPr>
      <t xml:space="preserve">。
</t>
    </r>
    <r>
      <rPr>
        <b/>
        <sz val="20"/>
        <color theme="5" tint="-0.499984740745262"/>
        <rFont val="微軟正黑體"/>
        <family val="2"/>
        <charset val="136"/>
      </rPr>
      <t>EXCEL檔案名稱請改成「香港文創薈-（比賽名稱）- 團隊申請獎項提交 - （團隊名字） 」</t>
    </r>
    <r>
      <rPr>
        <sz val="20"/>
        <rFont val="微軟正黑體"/>
        <family val="2"/>
        <charset val="136"/>
      </rPr>
      <t xml:space="preserve">
（如有查詢請電郵hkcci.info@gmail.com ）</t>
    </r>
  </si>
  <si>
    <t>V.親子組：幼稚園N班至高班</t>
  </si>
  <si>
    <t>W.初小組：小學1-3年級</t>
  </si>
  <si>
    <t>X.高小組：小學4-6年級</t>
  </si>
  <si>
    <t>Y.初中組：中學1-3年級</t>
  </si>
  <si>
    <t>Z.高中組：中學4-6年級</t>
  </si>
  <si>
    <t>M.初級組(3-6歲)只適用國畫比賽</t>
  </si>
  <si>
    <t>N.中級組(7-9歲)只適用國畫比賽</t>
  </si>
  <si>
    <t>O.高級組(10-12歲)只適用國畫比賽</t>
  </si>
  <si>
    <r>
      <t>4）銀行轉帳 - 香港上海滙豐銀行戶口：</t>
    </r>
    <r>
      <rPr>
        <sz val="20"/>
        <color theme="5" tint="-0.499984740745262"/>
        <rFont val="微軟正黑體"/>
        <family val="2"/>
        <charset val="136"/>
      </rPr>
      <t xml:space="preserve">
</t>
    </r>
    <r>
      <rPr>
        <b/>
        <sz val="20"/>
        <color theme="5" tint="-0.499984740745262"/>
        <rFont val="微軟正黑體"/>
        <family val="2"/>
        <charset val="136"/>
      </rPr>
      <t>454-487646-838 (HONG KONG CULTURAL AND CREATIVE INDUSTRIAL LIMITED)</t>
    </r>
    <phoneticPr fontId="4" type="noConversion"/>
  </si>
  <si>
    <t>辦公室自取
辦公室地址：觀塘鴻圖道45號宏光工業大廈一樓EF室A3</t>
  </si>
  <si>
    <t>參賽機構名稱 :</t>
  </si>
  <si>
    <t>參賽主題：</t>
  </si>
  <si>
    <t>聯絡姓名：</t>
  </si>
  <si>
    <t>聯絡電郵：</t>
  </si>
  <si>
    <t>聯絡人電話 :</t>
  </si>
  <si>
    <t>收貨地址：</t>
  </si>
  <si>
    <t>Receipt Number：</t>
  </si>
  <si>
    <t>RECEIPT</t>
  </si>
  <si>
    <t>Date：</t>
  </si>
  <si>
    <t>取貨方式</t>
  </si>
  <si>
    <t>訂購獎項區</t>
  </si>
  <si>
    <t>參賽者電郵</t>
  </si>
  <si>
    <t>參賽組別
↓請在下拉式選單中選擇↓</t>
  </si>
  <si>
    <t>訂購類別
↓請在下拉式選單中選擇↓</t>
  </si>
  <si>
    <t>副產品</t>
  </si>
  <si>
    <r>
      <t xml:space="preserve">電郵：
</t>
    </r>
    <r>
      <rPr>
        <b/>
        <sz val="12"/>
        <color theme="5" tint="-0.499984740745262"/>
        <rFont val="微軟正黑體"/>
        <family val="2"/>
        <charset val="136"/>
      </rPr>
      <t>（如選擇電子獎狀會寄到此電郵）</t>
    </r>
  </si>
  <si>
    <t>Set A : 電子獎狀PDF</t>
  </si>
  <si>
    <t>Set B : 特快電子獎狀PDF**</t>
  </si>
  <si>
    <t>Set D : 作品展覽費用乙次 #</t>
  </si>
  <si>
    <t>Set</t>
  </si>
  <si>
    <t>B）空格旁的三角箭嘴→選取下拉式表單選擇需要訂購的項目</t>
  </si>
  <si>
    <t>Phone : (wts) 9139 5826</t>
  </si>
  <si>
    <t>Set C : 電子獎狀PDF＋實體獎狀連精美膠套＋精美禮物＊＋已包香港順豐速遞運費</t>
  </si>
  <si>
    <r>
      <t xml:space="preserve">5）台灣匯款 - </t>
    </r>
    <r>
      <rPr>
        <b/>
        <sz val="20"/>
        <color theme="5" tint="-0.499984740745262"/>
        <rFont val="微軟正黑體"/>
        <family val="2"/>
        <charset val="136"/>
      </rPr>
      <t>(822) 中國信託 245540068545</t>
    </r>
    <r>
      <rPr>
        <sz val="20"/>
        <rFont val="微軟正黑體"/>
        <family val="2"/>
        <charset val="136"/>
      </rPr>
      <t xml:space="preserve">
備註明請註明參賽/申請獎項</t>
    </r>
  </si>
  <si>
    <t xml:space="preserve"> 香港文創薈團體申請獎項表格</t>
  </si>
  <si>
    <t>U.大學組</t>
  </si>
  <si>
    <t>SS.社會組</t>
  </si>
  <si>
    <t>Set E : 電子獎狀PDF +實體獎狀連精美膠套+獎牌^＋精美禮物＊</t>
  </si>
  <si>
    <t>Set F : 電子獎狀PDF +實體獎狀連精美膠套+獎盃^＋精美禮物＊+ 作品展覽費用乙次(免費) #</t>
  </si>
  <si>
    <t>Set G : 電子獎狀PDF +實體獎狀連精美膠套+獎牌^＋獎盃^＋精美禮物＊+ 作品展覽費用乙次(免費) #</t>
  </si>
  <si>
    <r>
      <t>Address</t>
    </r>
    <r>
      <rPr>
        <sz val="12"/>
        <color theme="1"/>
        <rFont val="微軟正黑體"/>
        <family val="2"/>
        <charset val="136"/>
      </rPr>
      <t>：</t>
    </r>
    <r>
      <rPr>
        <sz val="12"/>
        <color theme="1"/>
        <rFont val="Times New Roman"/>
        <family val="1"/>
      </rPr>
      <t>Room A3, Flat E&amp;F, 1/F, Wang Kwong Industrial Building, 45 Hung To Road, Kwun Tong</t>
    </r>
  </si>
  <si>
    <t>如有查詢請Wts 91395826
辦公時間: 星期一至五 10:00-18:00
午休時間 : 13:00-14:00
星期六、日及公眾假期 休息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</si>
</sst>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HK$&quot;#,##0_);[Red]\(&quot;HK$&quot;#,##0\)"/>
    <numFmt numFmtId="42" formatCode="_(&quot;HK$&quot;* #,##0_);_(&quot;HK$&quot;* \(#,##0\);_(&quot;HK$&quot;* &quot;-&quot;_);_(@_)"/>
    <numFmt numFmtId="44" formatCode="_(&quot;HK$&quot;* #,##0.00_);_(&quot;HK$&quot;* \(#,##0.00\);_(&quot;HK$&quot;* &quot;-&quot;??_);_(@_)"/>
    <numFmt numFmtId="164" formatCode="[$-F800]dddd\,\ mmmm\ dd\,\ yyyy"/>
    <numFmt numFmtId="165" formatCode="&quot;NT$&quot;#,##0_);[Red]\(&quot;NT$&quot;#,##0\)"/>
    <numFmt numFmtId="166" formatCode="_(&quot;NT$&quot;* #,##0_);_(&quot;NT$&quot;* \(#,##0\);_(&quot;NT$&quot;* &quot;-&quot;_);_(@_)"/>
    <numFmt numFmtId="167" formatCode="&quot;HK$&quot;#,##0"/>
  </numFmts>
  <fonts count="35">
    <font>
      <sz val="12"/>
      <color theme="1"/>
      <name val="Calibri"/>
      <family val="2"/>
      <charset val="136"/>
      <scheme val="minor"/>
    </font>
    <font>
      <sz val="12"/>
      <color theme="1"/>
      <name val="Calibri"/>
      <family val="2"/>
      <scheme val="minor"/>
    </font>
    <font>
      <sz val="12"/>
      <color theme="1"/>
      <name val="Calibri"/>
      <family val="2"/>
      <scheme val="minor"/>
    </font>
    <font>
      <u/>
      <sz val="12"/>
      <color theme="10"/>
      <name val="Calibri"/>
      <family val="2"/>
      <scheme val="minor"/>
    </font>
    <font>
      <sz val="9"/>
      <name val="Calibri"/>
      <family val="2"/>
      <scheme val="minor"/>
    </font>
    <font>
      <sz val="9"/>
      <name val="Calibri"/>
      <family val="2"/>
      <charset val="136"/>
      <scheme val="minor"/>
    </font>
    <font>
      <sz val="20"/>
      <color theme="1"/>
      <name val="微軟正黑體"/>
      <family val="2"/>
      <charset val="136"/>
    </font>
    <font>
      <sz val="12"/>
      <color theme="1"/>
      <name val="Calibri"/>
      <family val="2"/>
      <scheme val="minor"/>
    </font>
    <font>
      <b/>
      <sz val="20"/>
      <color theme="1"/>
      <name val="微軟正黑體"/>
      <family val="2"/>
      <charset val="136"/>
    </font>
    <font>
      <sz val="14"/>
      <color theme="1"/>
      <name val="微軟正黑體"/>
      <family val="2"/>
      <charset val="136"/>
    </font>
    <font>
      <sz val="14"/>
      <name val="微軟正黑體"/>
      <family val="2"/>
      <charset val="136"/>
    </font>
    <font>
      <b/>
      <sz val="24"/>
      <color theme="1"/>
      <name val="微軟正黑體"/>
      <family val="2"/>
      <charset val="136"/>
    </font>
    <font>
      <sz val="12"/>
      <color theme="1"/>
      <name val="Calibri"/>
      <family val="2"/>
      <charset val="136"/>
      <scheme val="minor"/>
    </font>
    <font>
      <b/>
      <sz val="14"/>
      <name val="微軟正黑體"/>
      <family val="2"/>
      <charset val="136"/>
    </font>
    <font>
      <sz val="12"/>
      <color theme="1"/>
      <name val="微軟正黑體"/>
      <family val="2"/>
      <charset val="136"/>
    </font>
    <font>
      <b/>
      <sz val="24"/>
      <name val="微軟正黑體"/>
      <family val="2"/>
      <charset val="136"/>
    </font>
    <font>
      <b/>
      <sz val="12"/>
      <color theme="1"/>
      <name val="微軟正黑體"/>
      <family val="2"/>
      <charset val="136"/>
    </font>
    <font>
      <sz val="12"/>
      <name val="微軟正黑體"/>
      <family val="2"/>
      <charset val="136"/>
    </font>
    <font>
      <sz val="18"/>
      <color theme="1"/>
      <name val="微軟正黑體"/>
      <family val="2"/>
      <charset val="136"/>
    </font>
    <font>
      <u/>
      <sz val="24"/>
      <color theme="10"/>
      <name val="Calibri"/>
      <family val="2"/>
      <scheme val="minor"/>
    </font>
    <font>
      <sz val="20"/>
      <name val="微軟正黑體"/>
      <family val="2"/>
      <charset val="136"/>
    </font>
    <font>
      <b/>
      <sz val="20"/>
      <color theme="5" tint="-0.499984740745262"/>
      <name val="微軟正黑體"/>
      <family val="2"/>
      <charset val="136"/>
    </font>
    <font>
      <sz val="20"/>
      <color theme="5" tint="-0.499984740745262"/>
      <name val="微軟正黑體"/>
      <family val="2"/>
      <charset val="136"/>
    </font>
    <font>
      <u/>
      <sz val="20"/>
      <color theme="10"/>
      <name val="微軟正黑體"/>
      <family val="2"/>
      <charset val="136"/>
    </font>
    <font>
      <sz val="12"/>
      <color rgb="FF000000"/>
      <name val="微軟正黑體"/>
      <family val="2"/>
      <charset val="136"/>
    </font>
    <font>
      <b/>
      <sz val="12"/>
      <name val="微軟正黑體"/>
      <family val="2"/>
      <charset val="136"/>
    </font>
    <font>
      <b/>
      <sz val="12"/>
      <color indexed="8"/>
      <name val="微軟正黑體"/>
      <family val="2"/>
      <charset val="136"/>
    </font>
    <font>
      <b/>
      <sz val="12"/>
      <color theme="5" tint="-0.499984740745262"/>
      <name val="微軟正黑體"/>
      <family val="2"/>
      <charset val="136"/>
    </font>
    <font>
      <b/>
      <sz val="12"/>
      <color rgb="FF7030A0"/>
      <name val="微軟正黑體"/>
      <family val="2"/>
      <charset val="136"/>
    </font>
    <font>
      <b/>
      <sz val="12"/>
      <color theme="1"/>
      <name val="Calibri"/>
      <family val="2"/>
      <scheme val="minor"/>
    </font>
    <font>
      <b/>
      <sz val="12"/>
      <name val="Calibri"/>
      <family val="2"/>
      <scheme val="minor"/>
    </font>
    <font>
      <b/>
      <sz val="12"/>
      <color rgb="FF000000"/>
      <name val="Calibri"/>
      <family val="2"/>
      <scheme val="minor"/>
    </font>
    <font>
      <sz val="12"/>
      <color rgb="FF1E1E1E"/>
      <name val="微軟正黑體"/>
      <family val="2"/>
      <charset val="136"/>
    </font>
    <font>
      <sz val="12"/>
      <color theme="1"/>
      <name val="Times New Roman"/>
      <family val="1"/>
    </font>
    <font>
      <b/>
      <sz val="20"/>
      <color rgb="FF000000"/>
      <name val="微軟正黑體"/>
      <family val="2"/>
      <charset val="136"/>
    </font>
  </fonts>
  <fills count="22">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D8B6FF"/>
        <bgColor indexed="64"/>
      </patternFill>
    </fill>
    <fill>
      <patternFill patternType="solid">
        <fgColor theme="2" tint="-9.9978637043366805E-2"/>
        <bgColor indexed="64"/>
      </patternFill>
    </fill>
    <fill>
      <patternFill patternType="solid">
        <fgColor rgb="FFFFC0CA"/>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59999389629810485"/>
        <bgColor rgb="FFFFE598"/>
      </patternFill>
    </fill>
    <fill>
      <patternFill patternType="solid">
        <fgColor theme="4" tint="0.59999389629810485"/>
        <bgColor rgb="FFFEF2CB"/>
      </patternFill>
    </fill>
    <fill>
      <patternFill patternType="solid">
        <fgColor theme="4" tint="0.59999389629810485"/>
        <bgColor indexed="64"/>
      </patternFill>
    </fill>
    <fill>
      <patternFill patternType="solid">
        <fgColor theme="9"/>
        <bgColor indexed="64"/>
      </patternFill>
    </fill>
  </fills>
  <borders count="103">
    <border>
      <left/>
      <right/>
      <top/>
      <bottom/>
      <diagonal/>
    </border>
    <border>
      <left style="thin">
        <color auto="1"/>
      </left>
      <right style="thin">
        <color auto="1"/>
      </right>
      <top style="thin">
        <color auto="1"/>
      </top>
      <bottom style="thin">
        <color auto="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top style="medium">
        <color theme="2" tint="-0.499984740745262"/>
      </top>
      <bottom/>
      <diagonal/>
    </border>
    <border>
      <left/>
      <right/>
      <top/>
      <bottom style="medium">
        <color theme="2" tint="-0.499984740745262"/>
      </bottom>
      <diagonal/>
    </border>
    <border>
      <left style="medium">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bottom/>
      <diagonal/>
    </border>
    <border>
      <left/>
      <right style="medium">
        <color indexed="64"/>
      </right>
      <top style="medium">
        <color theme="2" tint="-0.499984740745262"/>
      </top>
      <bottom style="medium">
        <color theme="2" tint="-0.499984740745262"/>
      </bottom>
      <diagonal/>
    </border>
    <border>
      <left style="thin">
        <color theme="2" tint="-0.499984740745262"/>
      </left>
      <right/>
      <top/>
      <bottom style="medium">
        <color theme="2" tint="-0.499984740745262"/>
      </bottom>
      <diagonal/>
    </border>
    <border>
      <left style="thin">
        <color theme="1"/>
      </left>
      <right style="medium">
        <color theme="2" tint="-0.499984740745262"/>
      </right>
      <top style="medium">
        <color theme="2" tint="-0.499984740745262"/>
      </top>
      <bottom style="medium">
        <color theme="2" tint="-0.499984740745262"/>
      </bottom>
      <diagonal/>
    </border>
    <border>
      <left/>
      <right style="thin">
        <color theme="1"/>
      </right>
      <top style="medium">
        <color theme="2" tint="-0.499984740745262"/>
      </top>
      <bottom style="medium">
        <color theme="2" tint="-0.499984740745262"/>
      </bottom>
      <diagonal/>
    </border>
    <border>
      <left style="thin">
        <color theme="1"/>
      </left>
      <right style="thin">
        <color theme="1"/>
      </right>
      <top style="medium">
        <color theme="2" tint="-0.499984740745262"/>
      </top>
      <bottom/>
      <diagonal/>
    </border>
    <border>
      <left style="thin">
        <color theme="1"/>
      </left>
      <right style="medium">
        <color theme="2" tint="-0.499984740745262"/>
      </right>
      <top style="medium">
        <color theme="2" tint="-0.499984740745262"/>
      </top>
      <bottom/>
      <diagonal/>
    </border>
    <border>
      <left style="medium">
        <color theme="2" tint="-0.499984740745262"/>
      </left>
      <right style="thin">
        <color theme="1"/>
      </right>
      <top style="medium">
        <color theme="1"/>
      </top>
      <bottom style="medium">
        <color theme="2" tint="-0.499984740745262"/>
      </bottom>
      <diagonal/>
    </border>
    <border>
      <left style="thin">
        <color theme="1"/>
      </left>
      <right style="thin">
        <color theme="1"/>
      </right>
      <top style="medium">
        <color theme="1"/>
      </top>
      <bottom style="medium">
        <color theme="2" tint="-0.499984740745262"/>
      </bottom>
      <diagonal/>
    </border>
    <border>
      <left style="thin">
        <color theme="1"/>
      </left>
      <right style="medium">
        <color theme="2" tint="-0.499984740745262"/>
      </right>
      <top style="medium">
        <color theme="1"/>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auto="1"/>
      </right>
      <top style="thin">
        <color theme="2" tint="-0.499984740745262"/>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auto="1"/>
      </right>
      <top/>
      <bottom style="thin">
        <color theme="2" tint="-0.499984740745262"/>
      </bottom>
      <diagonal/>
    </border>
    <border>
      <left style="medium">
        <color theme="2" tint="-0.499984740745262"/>
      </left>
      <right style="thin">
        <color theme="2" tint="-0.499984740745262"/>
      </right>
      <top style="thin">
        <color theme="2" tint="-0.499984740745262"/>
      </top>
      <bottom/>
      <diagonal/>
    </border>
    <border>
      <left style="medium">
        <color theme="2" tint="-0.499984740745262"/>
      </left>
      <right style="thin">
        <color theme="2" tint="-0.499984740745262"/>
      </right>
      <top/>
      <bottom style="thin">
        <color theme="2" tint="-0.499984740745262"/>
      </bottom>
      <diagonal/>
    </border>
    <border>
      <left/>
      <right/>
      <top style="medium">
        <color theme="2" tint="-0.499984740745262"/>
      </top>
      <bottom/>
      <diagonal/>
    </border>
    <border>
      <left/>
      <right style="thin">
        <color auto="1"/>
      </right>
      <top style="medium">
        <color theme="2" tint="-0.499984740745262"/>
      </top>
      <bottom/>
      <diagonal/>
    </border>
    <border>
      <left style="medium">
        <color theme="2" tint="-0.499984740745262"/>
      </left>
      <right/>
      <top/>
      <bottom style="thin">
        <color theme="2" tint="-0.499984740745262"/>
      </bottom>
      <diagonal/>
    </border>
    <border>
      <left/>
      <right/>
      <top style="thin">
        <color theme="2" tint="-0.499984740745262"/>
      </top>
      <bottom style="thin">
        <color theme="2" tint="-0.499984740745262"/>
      </bottom>
      <diagonal/>
    </border>
    <border>
      <left/>
      <right style="thin">
        <color auto="1"/>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theme="2" tint="-0.499984740745262"/>
      </right>
      <top style="medium">
        <color theme="2" tint="-0.499984740745262"/>
      </top>
      <bottom style="thin">
        <color theme="2" tint="-0.499984740745262"/>
      </bottom>
      <diagonal/>
    </border>
    <border>
      <left/>
      <right style="thin">
        <color auto="1"/>
      </right>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medium">
        <color theme="2" tint="-0.499984740745262"/>
      </left>
      <right/>
      <top style="medium">
        <color theme="2" tint="-0.499984740745262"/>
      </top>
      <bottom style="medium">
        <color theme="1"/>
      </bottom>
      <diagonal/>
    </border>
    <border>
      <left/>
      <right/>
      <top style="medium">
        <color theme="2" tint="-0.499984740745262"/>
      </top>
      <bottom style="medium">
        <color theme="1"/>
      </bottom>
      <diagonal/>
    </border>
    <border>
      <left/>
      <right style="thin">
        <color theme="1"/>
      </right>
      <top style="medium">
        <color theme="2" tint="-0.499984740745262"/>
      </top>
      <bottom style="medium">
        <color theme="1"/>
      </bottom>
      <diagonal/>
    </border>
    <border>
      <left style="thin">
        <color theme="1"/>
      </left>
      <right/>
      <top style="medium">
        <color theme="1"/>
      </top>
      <bottom style="medium">
        <color theme="2" tint="-0.499984740745262"/>
      </bottom>
      <diagonal/>
    </border>
    <border>
      <left style="thin">
        <color theme="1"/>
      </left>
      <right/>
      <top style="medium">
        <color theme="2" tint="-0.499984740745262"/>
      </top>
      <bottom style="medium">
        <color theme="1"/>
      </bottom>
      <diagonal/>
    </border>
    <border>
      <left style="medium">
        <color theme="2" tint="-0.499984740745262"/>
      </left>
      <right/>
      <top style="medium">
        <color theme="2" tint="-0.499984740745262"/>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theme="2" tint="-0.499984740745262"/>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2" tint="-0.499984740745262"/>
      </left>
      <right style="medium">
        <color indexed="64"/>
      </right>
      <top/>
      <bottom/>
      <diagonal/>
    </border>
    <border>
      <left/>
      <right style="thin">
        <color theme="2" tint="-0.499984740745262"/>
      </right>
      <top/>
      <bottom style="medium">
        <color indexed="64"/>
      </bottom>
      <diagonal/>
    </border>
    <border>
      <left/>
      <right/>
      <top/>
      <bottom style="medium">
        <color indexed="64"/>
      </bottom>
      <diagonal/>
    </border>
    <border>
      <left style="thin">
        <color theme="2" tint="-0.499984740745262"/>
      </left>
      <right/>
      <top/>
      <bottom style="medium">
        <color indexed="64"/>
      </bottom>
      <diagonal/>
    </border>
    <border>
      <left style="thin">
        <color theme="2" tint="-0.499984740745262"/>
      </left>
      <right style="medium">
        <color indexed="64"/>
      </right>
      <top/>
      <bottom style="medium">
        <color indexed="64"/>
      </bottom>
      <diagonal/>
    </border>
    <border>
      <left/>
      <right/>
      <top style="medium">
        <color indexed="64"/>
      </top>
      <bottom style="medium">
        <color indexed="64"/>
      </bottom>
      <diagonal/>
    </border>
    <border>
      <left style="thin">
        <color theme="2" tint="-0.499984740745262"/>
      </left>
      <right/>
      <top style="medium">
        <color indexed="64"/>
      </top>
      <bottom style="medium">
        <color indexed="64"/>
      </bottom>
      <diagonal/>
    </border>
    <border>
      <left style="thin">
        <color theme="2" tint="-0.499984740745262"/>
      </left>
      <right style="medium">
        <color indexed="64"/>
      </right>
      <top style="medium">
        <color indexed="64"/>
      </top>
      <bottom style="medium">
        <color indexed="64"/>
      </bottom>
      <diagonal/>
    </border>
    <border>
      <left/>
      <right style="thin">
        <color theme="2" tint="-0.499984740745262"/>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thin">
        <color theme="2" tint="-0.499984740745262"/>
      </right>
      <top style="thin">
        <color theme="2" tint="-0.499984740745262"/>
      </top>
      <bottom style="thin">
        <color indexed="64"/>
      </bottom>
      <diagonal/>
    </border>
  </borders>
  <cellStyleXfs count="4">
    <xf numFmtId="0" fontId="0" fillId="0" borderId="0"/>
    <xf numFmtId="0" fontId="3" fillId="0" borderId="0" applyNumberFormat="0" applyFill="0" applyBorder="0" applyAlignment="0" applyProtection="0"/>
    <xf numFmtId="0" fontId="12" fillId="0" borderId="0"/>
    <xf numFmtId="44" fontId="12" fillId="0" borderId="0" applyFont="0" applyFill="0" applyBorder="0" applyAlignment="0" applyProtection="0">
      <alignment vertical="center"/>
    </xf>
  </cellStyleXfs>
  <cellXfs count="294">
    <xf numFmtId="0" fontId="0" fillId="0" borderId="0" xfId="0"/>
    <xf numFmtId="0" fontId="14" fillId="0" borderId="0" xfId="0" applyFont="1" applyAlignment="1">
      <alignment horizontal="center"/>
    </xf>
    <xf numFmtId="0" fontId="16" fillId="0" borderId="0" xfId="0" applyFont="1"/>
    <xf numFmtId="0" fontId="14" fillId="0" borderId="0" xfId="0" applyFont="1"/>
    <xf numFmtId="0" fontId="14" fillId="0" borderId="0" xfId="0" applyFont="1" applyAlignment="1" applyProtection="1">
      <alignment horizontal="center"/>
      <protection locked="0"/>
    </xf>
    <xf numFmtId="0" fontId="16" fillId="0" borderId="0" xfId="0" applyFont="1" applyAlignment="1">
      <alignment vertical="center"/>
    </xf>
    <xf numFmtId="0" fontId="14" fillId="0" borderId="0" xfId="0" applyFont="1" applyAlignment="1">
      <alignment horizontal="left" vertical="center"/>
    </xf>
    <xf numFmtId="0" fontId="17" fillId="0" borderId="0" xfId="0" applyFont="1" applyAlignment="1">
      <alignment horizontal="center" vertical="center"/>
    </xf>
    <xf numFmtId="0" fontId="14" fillId="0" borderId="0" xfId="0" applyFont="1" applyAlignment="1">
      <alignment horizontal="center" vertical="center"/>
    </xf>
    <xf numFmtId="0" fontId="16" fillId="0" borderId="0" xfId="0" applyFont="1" applyAlignment="1">
      <alignment horizontal="center" vertical="center"/>
    </xf>
    <xf numFmtId="0" fontId="10" fillId="0" borderId="0" xfId="0" applyFont="1" applyAlignment="1">
      <alignment horizontal="left" vertical="center" wrapText="1"/>
    </xf>
    <xf numFmtId="0" fontId="9" fillId="0" borderId="0" xfId="0" applyFont="1" applyAlignment="1">
      <alignment horizontal="left" vertical="center"/>
    </xf>
    <xf numFmtId="0" fontId="13" fillId="0" borderId="0" xfId="0" applyFont="1" applyAlignment="1">
      <alignment horizontal="left" vertical="center" wrapText="1"/>
    </xf>
    <xf numFmtId="0" fontId="17" fillId="0" borderId="0" xfId="0" applyFont="1" applyAlignment="1">
      <alignment horizontal="left" vertical="center" wrapText="1"/>
    </xf>
    <xf numFmtId="0" fontId="18" fillId="0" borderId="0" xfId="0" applyFont="1" applyAlignment="1">
      <alignment vertical="center"/>
    </xf>
    <xf numFmtId="0" fontId="14" fillId="0" borderId="0" xfId="0" applyFont="1" applyAlignment="1">
      <alignment vertical="center"/>
    </xf>
    <xf numFmtId="0" fontId="20" fillId="0" borderId="0" xfId="0" applyFont="1" applyAlignment="1">
      <alignment horizontal="left" vertical="center" wrapText="1"/>
    </xf>
    <xf numFmtId="0" fontId="15" fillId="5" borderId="8" xfId="0" applyFont="1" applyFill="1" applyBorder="1" applyAlignment="1">
      <alignment horizontal="left" vertical="center" wrapText="1"/>
    </xf>
    <xf numFmtId="0" fontId="23" fillId="0" borderId="0" xfId="1" applyFont="1" applyAlignment="1">
      <alignment horizontal="left" vertical="center"/>
    </xf>
    <xf numFmtId="0" fontId="6" fillId="0" borderId="0" xfId="1" applyFont="1" applyAlignment="1">
      <alignment horizontal="left" vertical="center"/>
    </xf>
    <xf numFmtId="0" fontId="6" fillId="0" borderId="0" xfId="0" applyFont="1" applyAlignment="1">
      <alignment horizontal="left" vertical="center"/>
    </xf>
    <xf numFmtId="0" fontId="9" fillId="0" borderId="0" xfId="2" applyFont="1" applyAlignment="1">
      <alignment horizontal="center"/>
    </xf>
    <xf numFmtId="0" fontId="17" fillId="0" borderId="0" xfId="0" applyFont="1"/>
    <xf numFmtId="0" fontId="17" fillId="0" borderId="0" xfId="0" applyFont="1" applyAlignment="1">
      <alignment horizontal="center"/>
    </xf>
    <xf numFmtId="0" fontId="26" fillId="2" borderId="17" xfId="0" applyFont="1" applyFill="1" applyBorder="1" applyAlignment="1">
      <alignment horizontal="center" vertical="center" wrapText="1"/>
    </xf>
    <xf numFmtId="0" fontId="25" fillId="0" borderId="0" xfId="0" applyFont="1" applyAlignment="1">
      <alignment vertical="center" wrapText="1"/>
    </xf>
    <xf numFmtId="0" fontId="16" fillId="0" borderId="0" xfId="0" applyFont="1" applyAlignment="1">
      <alignment vertical="center" wrapText="1"/>
    </xf>
    <xf numFmtId="0" fontId="16" fillId="0" borderId="0" xfId="0" applyFont="1" applyAlignment="1" applyProtection="1">
      <alignment vertical="center" wrapText="1"/>
      <protection locked="0"/>
    </xf>
    <xf numFmtId="0" fontId="16" fillId="0" borderId="0" xfId="0" applyFont="1" applyAlignment="1">
      <alignment horizontal="center" vertical="center" wrapText="1"/>
    </xf>
    <xf numFmtId="0" fontId="25" fillId="0" borderId="0" xfId="0" applyFont="1" applyAlignment="1">
      <alignment horizontal="center" vertical="center" wrapText="1"/>
    </xf>
    <xf numFmtId="0" fontId="25" fillId="13" borderId="32" xfId="0" applyFont="1" applyFill="1" applyBorder="1" applyAlignment="1">
      <alignment horizontal="center" vertical="center"/>
    </xf>
    <xf numFmtId="0" fontId="25" fillId="13" borderId="31" xfId="0" applyFont="1" applyFill="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wrapText="1"/>
    </xf>
    <xf numFmtId="0" fontId="25" fillId="3" borderId="36" xfId="0" applyFont="1" applyFill="1" applyBorder="1" applyAlignment="1">
      <alignment horizontal="center" vertical="center" wrapText="1"/>
    </xf>
    <xf numFmtId="0" fontId="25" fillId="3" borderId="37" xfId="0" applyFont="1" applyFill="1" applyBorder="1" applyAlignment="1">
      <alignment horizontal="center" vertical="center" wrapText="1"/>
    </xf>
    <xf numFmtId="42" fontId="25" fillId="0" borderId="25" xfId="0" applyNumberFormat="1" applyFont="1" applyBorder="1" applyAlignment="1">
      <alignment horizontal="center" vertical="center" wrapText="1"/>
    </xf>
    <xf numFmtId="166" fontId="25" fillId="0" borderId="27" xfId="3" applyNumberFormat="1" applyFont="1" applyFill="1" applyBorder="1" applyAlignment="1">
      <alignment horizontal="right" vertical="center" wrapText="1"/>
    </xf>
    <xf numFmtId="0" fontId="25" fillId="0" borderId="0" xfId="0" applyFont="1" applyAlignment="1" applyProtection="1">
      <alignment horizontal="center" vertical="center"/>
      <protection locked="0"/>
    </xf>
    <xf numFmtId="0" fontId="25" fillId="0" borderId="0" xfId="0" applyFont="1" applyAlignment="1" applyProtection="1">
      <alignment horizontal="center" vertical="center" wrapText="1"/>
      <protection locked="0"/>
    </xf>
    <xf numFmtId="166" fontId="25" fillId="0" borderId="0" xfId="3" applyNumberFormat="1" applyFont="1" applyFill="1" applyBorder="1" applyAlignment="1">
      <alignment horizontal="right" vertical="center" wrapText="1"/>
    </xf>
    <xf numFmtId="0" fontId="17"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0" xfId="0" applyFont="1" applyAlignment="1">
      <alignment horizontal="center" vertical="center" wrapText="1"/>
    </xf>
    <xf numFmtId="0" fontId="24" fillId="0" borderId="0" xfId="0" applyFont="1"/>
    <xf numFmtId="0" fontId="24" fillId="0" borderId="0" xfId="0" applyFont="1" applyAlignment="1">
      <alignment wrapText="1"/>
    </xf>
    <xf numFmtId="0" fontId="25" fillId="10" borderId="76" xfId="0" applyFont="1" applyFill="1" applyBorder="1" applyAlignment="1">
      <alignment horizontal="center" vertical="center"/>
    </xf>
    <xf numFmtId="0" fontId="25" fillId="9" borderId="75" xfId="0" applyFont="1" applyFill="1" applyBorder="1" applyAlignment="1">
      <alignment horizontal="center" vertical="center" wrapText="1"/>
    </xf>
    <xf numFmtId="0" fontId="14" fillId="0" borderId="0" xfId="0" applyFont="1" applyAlignment="1">
      <alignment horizontal="left"/>
    </xf>
    <xf numFmtId="0" fontId="17" fillId="3" borderId="80" xfId="0" applyFont="1" applyFill="1" applyBorder="1" applyAlignment="1">
      <alignment horizontal="center" vertical="center"/>
    </xf>
    <xf numFmtId="0" fontId="17" fillId="3" borderId="81" xfId="0" applyFont="1" applyFill="1" applyBorder="1" applyAlignment="1">
      <alignment horizontal="center" vertical="center"/>
    </xf>
    <xf numFmtId="0" fontId="9" fillId="0" borderId="0" xfId="2" applyFont="1" applyAlignment="1">
      <alignment horizontal="left"/>
    </xf>
    <xf numFmtId="0" fontId="30" fillId="20" borderId="94" xfId="0" applyFont="1" applyFill="1" applyBorder="1" applyAlignment="1">
      <alignment vertical="center"/>
    </xf>
    <xf numFmtId="0" fontId="30" fillId="16" borderId="86" xfId="0" applyFont="1" applyFill="1" applyBorder="1" applyAlignment="1">
      <alignment horizontal="center" vertical="center"/>
    </xf>
    <xf numFmtId="0" fontId="30" fillId="16" borderId="90" xfId="0" applyFont="1" applyFill="1" applyBorder="1" applyAlignment="1">
      <alignment horizontal="center" vertical="center"/>
    </xf>
    <xf numFmtId="0" fontId="30" fillId="21" borderId="82" xfId="0" applyFont="1" applyFill="1" applyBorder="1" applyAlignment="1">
      <alignment horizontal="left" vertical="center"/>
    </xf>
    <xf numFmtId="0" fontId="30" fillId="21" borderId="97" xfId="0" applyFont="1" applyFill="1" applyBorder="1" applyAlignment="1">
      <alignment horizontal="left" vertical="center"/>
    </xf>
    <xf numFmtId="0" fontId="30" fillId="20" borderId="94" xfId="0" applyFont="1" applyFill="1" applyBorder="1" applyAlignment="1">
      <alignment horizontal="left" vertical="center"/>
    </xf>
    <xf numFmtId="0" fontId="30" fillId="20" borderId="95" xfId="0" applyFont="1" applyFill="1" applyBorder="1" applyAlignment="1">
      <alignment horizontal="left" vertical="center"/>
    </xf>
    <xf numFmtId="0" fontId="30" fillId="17" borderId="95" xfId="0" applyFont="1" applyFill="1" applyBorder="1" applyAlignment="1">
      <alignment horizontal="left" vertical="center"/>
    </xf>
    <xf numFmtId="0" fontId="30" fillId="17" borderId="96" xfId="0" applyFont="1" applyFill="1" applyBorder="1" applyAlignment="1">
      <alignment horizontal="left" vertical="center"/>
    </xf>
    <xf numFmtId="0" fontId="30" fillId="9" borderId="87" xfId="0" applyFont="1" applyFill="1" applyBorder="1" applyAlignment="1">
      <alignment horizontal="left" vertical="center"/>
    </xf>
    <xf numFmtId="42" fontId="30" fillId="8" borderId="0" xfId="0" applyNumberFormat="1" applyFont="1" applyFill="1" applyAlignment="1">
      <alignment horizontal="left" vertical="center" wrapText="1"/>
    </xf>
    <xf numFmtId="42" fontId="30" fillId="8" borderId="28" xfId="0" applyNumberFormat="1" applyFont="1" applyFill="1" applyBorder="1" applyAlignment="1">
      <alignment horizontal="left" vertical="center" wrapText="1"/>
    </xf>
    <xf numFmtId="166" fontId="30" fillId="5" borderId="28" xfId="3" applyNumberFormat="1" applyFont="1" applyFill="1" applyBorder="1" applyAlignment="1">
      <alignment horizontal="left" vertical="center" wrapText="1"/>
    </xf>
    <xf numFmtId="166" fontId="30" fillId="5" borderId="89" xfId="3" applyNumberFormat="1" applyFont="1" applyFill="1" applyBorder="1" applyAlignment="1">
      <alignment horizontal="left" vertical="center" wrapText="1"/>
    </xf>
    <xf numFmtId="0" fontId="30" fillId="9" borderId="88" xfId="0" applyFont="1" applyFill="1" applyBorder="1" applyAlignment="1">
      <alignment horizontal="left" vertical="center"/>
    </xf>
    <xf numFmtId="42" fontId="30" fillId="8" borderId="91" xfId="0" applyNumberFormat="1" applyFont="1" applyFill="1" applyBorder="1" applyAlignment="1">
      <alignment horizontal="left" vertical="center" wrapText="1"/>
    </xf>
    <xf numFmtId="42" fontId="30" fillId="8" borderId="92" xfId="0" applyNumberFormat="1" applyFont="1" applyFill="1" applyBorder="1" applyAlignment="1">
      <alignment horizontal="left" vertical="center" wrapText="1"/>
    </xf>
    <xf numFmtId="166" fontId="30" fillId="5" borderId="92" xfId="3" applyNumberFormat="1" applyFont="1" applyFill="1" applyBorder="1" applyAlignment="1">
      <alignment horizontal="left" vertical="center" wrapText="1"/>
    </xf>
    <xf numFmtId="166" fontId="30" fillId="5" borderId="93" xfId="3" applyNumberFormat="1" applyFont="1" applyFill="1" applyBorder="1" applyAlignment="1">
      <alignment horizontal="left" vertical="center" wrapText="1"/>
    </xf>
    <xf numFmtId="0" fontId="30" fillId="21" borderId="98" xfId="0" applyFont="1" applyFill="1" applyBorder="1" applyAlignment="1">
      <alignment vertical="center"/>
    </xf>
    <xf numFmtId="0" fontId="30" fillId="17" borderId="94" xfId="0" applyFont="1" applyFill="1" applyBorder="1" applyAlignment="1">
      <alignment vertical="center"/>
    </xf>
    <xf numFmtId="0" fontId="30" fillId="17" borderId="99" xfId="0" applyFont="1" applyFill="1" applyBorder="1" applyAlignment="1">
      <alignment vertical="center"/>
    </xf>
    <xf numFmtId="166" fontId="29" fillId="5" borderId="84" xfId="3" applyNumberFormat="1" applyFont="1" applyFill="1" applyBorder="1" applyAlignment="1">
      <alignment horizontal="left" vertical="center" wrapText="1"/>
    </xf>
    <xf numFmtId="44" fontId="29" fillId="7" borderId="91" xfId="0" applyNumberFormat="1" applyFont="1" applyFill="1" applyBorder="1" applyAlignment="1">
      <alignment horizontal="left" vertical="center"/>
    </xf>
    <xf numFmtId="165" fontId="29" fillId="5" borderId="91" xfId="0" applyNumberFormat="1" applyFont="1" applyFill="1" applyBorder="1" applyAlignment="1">
      <alignment horizontal="left" vertical="center"/>
    </xf>
    <xf numFmtId="166" fontId="29" fillId="5" borderId="85" xfId="3" applyNumberFormat="1" applyFont="1" applyFill="1" applyBorder="1" applyAlignment="1">
      <alignment horizontal="left" vertical="center" wrapText="1"/>
    </xf>
    <xf numFmtId="0" fontId="30" fillId="16" borderId="80" xfId="0" applyFont="1" applyFill="1" applyBorder="1" applyAlignment="1">
      <alignment horizontal="center" vertical="center"/>
    </xf>
    <xf numFmtId="0" fontId="30" fillId="16" borderId="81" xfId="0" applyFont="1" applyFill="1" applyBorder="1" applyAlignment="1">
      <alignment horizontal="center" vertical="center"/>
    </xf>
    <xf numFmtId="42" fontId="25" fillId="16" borderId="100" xfId="0" applyNumberFormat="1" applyFont="1" applyFill="1" applyBorder="1" applyAlignment="1">
      <alignment horizontal="center" vertical="center" wrapText="1"/>
    </xf>
    <xf numFmtId="42" fontId="25" fillId="16" borderId="87" xfId="0" applyNumberFormat="1" applyFont="1" applyFill="1" applyBorder="1" applyAlignment="1">
      <alignment horizontal="center" vertical="center" wrapText="1"/>
    </xf>
    <xf numFmtId="42" fontId="25" fillId="16" borderId="88" xfId="0" applyNumberFormat="1" applyFont="1" applyFill="1" applyBorder="1" applyAlignment="1">
      <alignment horizontal="center" vertical="center" wrapText="1"/>
    </xf>
    <xf numFmtId="166" fontId="16" fillId="3" borderId="100" xfId="3" applyNumberFormat="1" applyFont="1" applyFill="1" applyBorder="1" applyAlignment="1">
      <alignment horizontal="right" vertical="center" wrapText="1"/>
    </xf>
    <xf numFmtId="166" fontId="16" fillId="3" borderId="87" xfId="3" applyNumberFormat="1" applyFont="1" applyFill="1" applyBorder="1" applyAlignment="1">
      <alignment horizontal="right" vertical="center" wrapText="1"/>
    </xf>
    <xf numFmtId="166" fontId="16" fillId="3" borderId="88" xfId="3" applyNumberFormat="1" applyFont="1" applyFill="1" applyBorder="1" applyAlignment="1">
      <alignment horizontal="right" vertical="center" wrapText="1"/>
    </xf>
    <xf numFmtId="42" fontId="25" fillId="3" borderId="87" xfId="0" applyNumberFormat="1" applyFont="1" applyFill="1" applyBorder="1" applyAlignment="1">
      <alignment horizontal="center" vertical="center" wrapText="1"/>
    </xf>
    <xf numFmtId="42" fontId="25" fillId="3" borderId="88" xfId="0" applyNumberFormat="1" applyFont="1" applyFill="1" applyBorder="1" applyAlignment="1">
      <alignment horizontal="center" vertical="center" wrapText="1"/>
    </xf>
    <xf numFmtId="0" fontId="31" fillId="0" borderId="0" xfId="0" applyFont="1" applyAlignment="1">
      <alignment vertical="center"/>
    </xf>
    <xf numFmtId="44" fontId="25" fillId="0" borderId="0" xfId="0" applyNumberFormat="1" applyFont="1" applyAlignment="1">
      <alignment horizontal="left" vertical="center" wrapText="1"/>
    </xf>
    <xf numFmtId="0" fontId="14" fillId="0" borderId="80" xfId="0" applyFont="1" applyBorder="1" applyAlignment="1">
      <alignment horizontal="left" vertical="center"/>
    </xf>
    <xf numFmtId="0" fontId="14" fillId="0" borderId="84" xfId="0" applyFont="1" applyBorder="1" applyAlignment="1">
      <alignment horizontal="left" vertical="center"/>
    </xf>
    <xf numFmtId="0" fontId="14" fillId="0" borderId="81" xfId="0" applyFont="1" applyBorder="1" applyAlignment="1">
      <alignment horizontal="left" vertical="center"/>
    </xf>
    <xf numFmtId="0" fontId="14" fillId="0" borderId="91" xfId="0" applyFont="1" applyBorder="1" applyAlignment="1">
      <alignment horizontal="left" vertical="center"/>
    </xf>
    <xf numFmtId="0" fontId="14" fillId="0" borderId="85" xfId="0" applyFont="1" applyBorder="1" applyAlignment="1">
      <alignment horizontal="left" vertical="center"/>
    </xf>
    <xf numFmtId="0" fontId="14" fillId="0" borderId="79" xfId="0" applyFont="1" applyBorder="1" applyAlignment="1">
      <alignment vertical="center"/>
    </xf>
    <xf numFmtId="0" fontId="14" fillId="0" borderId="101" xfId="0" applyFont="1" applyBorder="1" applyAlignment="1">
      <alignment vertical="center"/>
    </xf>
    <xf numFmtId="0" fontId="14" fillId="0" borderId="83" xfId="0" applyFont="1" applyBorder="1" applyAlignment="1">
      <alignment vertical="center"/>
    </xf>
    <xf numFmtId="0" fontId="14" fillId="0" borderId="80" xfId="0" applyFont="1" applyBorder="1" applyAlignment="1">
      <alignment vertical="center"/>
    </xf>
    <xf numFmtId="0" fontId="14" fillId="0" borderId="84" xfId="0" applyFont="1" applyBorder="1" applyAlignment="1">
      <alignment vertical="center"/>
    </xf>
    <xf numFmtId="0" fontId="14" fillId="0" borderId="81" xfId="0" applyFont="1" applyBorder="1" applyAlignment="1">
      <alignment vertical="center"/>
    </xf>
    <xf numFmtId="0" fontId="14" fillId="0" borderId="91" xfId="0" applyFont="1" applyBorder="1" applyAlignment="1">
      <alignment vertical="center"/>
    </xf>
    <xf numFmtId="0" fontId="14" fillId="0" borderId="85" xfId="0" applyFont="1" applyBorder="1" applyAlignment="1">
      <alignment vertical="center"/>
    </xf>
    <xf numFmtId="0" fontId="16" fillId="8" borderId="17" xfId="2" applyFont="1" applyFill="1" applyBorder="1" applyAlignment="1">
      <alignment horizontal="center" vertical="center"/>
    </xf>
    <xf numFmtId="0" fontId="14" fillId="0" borderId="0" xfId="2" applyFont="1" applyAlignment="1">
      <alignment horizontal="center"/>
    </xf>
    <xf numFmtId="0" fontId="14" fillId="0" borderId="0" xfId="2" applyFont="1" applyAlignment="1">
      <alignment horizontal="left"/>
    </xf>
    <xf numFmtId="0" fontId="17" fillId="14" borderId="1" xfId="0" applyFont="1" applyFill="1" applyBorder="1" applyAlignment="1">
      <alignment horizontal="center" vertical="center"/>
    </xf>
    <xf numFmtId="0" fontId="17" fillId="17" borderId="1" xfId="0" applyFont="1" applyFill="1" applyBorder="1" applyAlignment="1">
      <alignment horizontal="center" vertical="center"/>
    </xf>
    <xf numFmtId="0" fontId="17" fillId="3" borderId="1" xfId="0" applyFont="1" applyFill="1" applyBorder="1" applyAlignment="1">
      <alignment horizontal="left" vertical="center"/>
    </xf>
    <xf numFmtId="6" fontId="17" fillId="0" borderId="1" xfId="0" applyNumberFormat="1" applyFont="1" applyBorder="1" applyAlignment="1">
      <alignment horizontal="left" vertical="center"/>
    </xf>
    <xf numFmtId="165" fontId="17" fillId="5" borderId="1" xfId="0" applyNumberFormat="1" applyFont="1" applyFill="1" applyBorder="1" applyAlignment="1">
      <alignment horizontal="left" vertical="center"/>
    </xf>
    <xf numFmtId="165" fontId="17" fillId="0" borderId="0" xfId="3" applyNumberFormat="1"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6" xfId="2" applyFont="1" applyFill="1" applyBorder="1" applyAlignment="1">
      <alignment horizontal="center" vertical="center"/>
    </xf>
    <xf numFmtId="0" fontId="14" fillId="19" borderId="18" xfId="2" applyFont="1" applyFill="1" applyBorder="1" applyAlignment="1">
      <alignment horizontal="center" vertical="center"/>
    </xf>
    <xf numFmtId="0" fontId="14" fillId="8" borderId="17" xfId="2" applyFont="1" applyFill="1" applyBorder="1" applyAlignment="1">
      <alignment horizontal="center" vertical="center"/>
    </xf>
    <xf numFmtId="44" fontId="14" fillId="0" borderId="14" xfId="2" applyNumberFormat="1" applyFont="1" applyBorder="1" applyAlignment="1">
      <alignment horizontal="center" vertical="center"/>
    </xf>
    <xf numFmtId="166" fontId="17" fillId="0" borderId="19" xfId="3" applyNumberFormat="1" applyFont="1" applyFill="1" applyBorder="1" applyAlignment="1">
      <alignment horizontal="center" vertical="center" wrapText="1"/>
    </xf>
    <xf numFmtId="0" fontId="14" fillId="0" borderId="0" xfId="2" applyFont="1" applyAlignment="1">
      <alignment horizontal="center" vertical="center"/>
    </xf>
    <xf numFmtId="44" fontId="14" fillId="0" borderId="27" xfId="2" applyNumberFormat="1" applyFont="1" applyBorder="1" applyAlignment="1">
      <alignment horizontal="center" vertical="center"/>
    </xf>
    <xf numFmtId="166" fontId="14" fillId="0" borderId="27" xfId="2" applyNumberFormat="1" applyFont="1" applyBorder="1" applyAlignment="1">
      <alignment horizontal="center" vertical="center"/>
    </xf>
    <xf numFmtId="0" fontId="14" fillId="0" borderId="0" xfId="2" applyFont="1" applyAlignment="1">
      <alignment horizontal="left" vertical="center" wrapText="1"/>
    </xf>
    <xf numFmtId="0" fontId="14" fillId="0" borderId="0" xfId="2" applyFont="1" applyAlignment="1">
      <alignment horizontal="center" vertical="center" wrapText="1"/>
    </xf>
    <xf numFmtId="0" fontId="14" fillId="8" borderId="23" xfId="2" applyFont="1" applyFill="1" applyBorder="1"/>
    <xf numFmtId="0" fontId="14" fillId="8" borderId="60" xfId="2" applyFont="1" applyFill="1" applyBorder="1"/>
    <xf numFmtId="0" fontId="14" fillId="8" borderId="61" xfId="2" applyFont="1" applyFill="1" applyBorder="1"/>
    <xf numFmtId="0" fontId="14" fillId="8" borderId="62" xfId="2" applyFont="1" applyFill="1" applyBorder="1"/>
    <xf numFmtId="0" fontId="14" fillId="8" borderId="56" xfId="2" applyFont="1" applyFill="1" applyBorder="1"/>
    <xf numFmtId="0" fontId="14" fillId="8" borderId="57" xfId="2" applyFont="1" applyFill="1" applyBorder="1"/>
    <xf numFmtId="0" fontId="17" fillId="17" borderId="65" xfId="0" applyFont="1" applyFill="1" applyBorder="1" applyAlignment="1">
      <alignment horizontal="center" vertical="center"/>
    </xf>
    <xf numFmtId="165" fontId="17" fillId="5" borderId="65" xfId="3" applyNumberFormat="1" applyFont="1" applyFill="1" applyBorder="1" applyAlignment="1">
      <alignment horizontal="left" vertical="center"/>
    </xf>
    <xf numFmtId="167" fontId="14" fillId="0" borderId="43" xfId="0" applyNumberFormat="1" applyFont="1" applyBorder="1" applyAlignment="1">
      <alignment horizontal="left"/>
    </xf>
    <xf numFmtId="0" fontId="17" fillId="16" borderId="43" xfId="0" applyFont="1" applyFill="1" applyBorder="1" applyAlignment="1">
      <alignment horizontal="center" vertical="center"/>
    </xf>
    <xf numFmtId="0" fontId="31" fillId="0" borderId="87" xfId="0" applyFont="1" applyBorder="1" applyAlignment="1">
      <alignment vertical="center"/>
    </xf>
    <xf numFmtId="0" fontId="31" fillId="0" borderId="88" xfId="0" applyFont="1" applyBorder="1" applyAlignment="1">
      <alignment vertical="center"/>
    </xf>
    <xf numFmtId="0" fontId="31" fillId="9" borderId="100" xfId="0" applyFont="1" applyFill="1" applyBorder="1" applyAlignment="1">
      <alignment vertical="center"/>
    </xf>
    <xf numFmtId="0" fontId="31" fillId="9" borderId="87" xfId="0" applyFont="1" applyFill="1" applyBorder="1" applyAlignment="1">
      <alignment vertical="center"/>
    </xf>
    <xf numFmtId="0" fontId="31" fillId="9" borderId="88" xfId="0" applyFont="1" applyFill="1" applyBorder="1" applyAlignment="1">
      <alignment vertical="center"/>
    </xf>
    <xf numFmtId="167" fontId="14" fillId="0" borderId="0" xfId="0" applyNumberFormat="1" applyFont="1" applyAlignment="1">
      <alignment horizontal="left"/>
    </xf>
    <xf numFmtId="165" fontId="17" fillId="0" borderId="0" xfId="3" applyNumberFormat="1" applyFont="1" applyFill="1" applyBorder="1" applyAlignment="1">
      <alignment horizontal="left" vertical="center"/>
    </xf>
    <xf numFmtId="165" fontId="17" fillId="5" borderId="102" xfId="3" applyNumberFormat="1" applyFont="1" applyFill="1" applyBorder="1" applyAlignment="1">
      <alignment horizontal="left" vertical="center"/>
    </xf>
    <xf numFmtId="0" fontId="30" fillId="0" borderId="0" xfId="0" applyFont="1" applyAlignment="1">
      <alignment horizontal="center" vertical="center"/>
    </xf>
    <xf numFmtId="44" fontId="29" fillId="0" borderId="0" xfId="0" applyNumberFormat="1" applyFont="1" applyAlignment="1">
      <alignment horizontal="left" vertical="center"/>
    </xf>
    <xf numFmtId="42" fontId="30" fillId="0" borderId="0" xfId="0" applyNumberFormat="1" applyFont="1" applyAlignment="1">
      <alignment horizontal="left" vertical="center" wrapText="1"/>
    </xf>
    <xf numFmtId="165" fontId="29" fillId="0" borderId="0" xfId="0" applyNumberFormat="1" applyFont="1" applyAlignment="1">
      <alignment horizontal="left" vertical="center"/>
    </xf>
    <xf numFmtId="166" fontId="29" fillId="0" borderId="0" xfId="3" applyNumberFormat="1" applyFont="1" applyFill="1" applyBorder="1" applyAlignment="1">
      <alignment horizontal="left" vertical="center" wrapText="1"/>
    </xf>
    <xf numFmtId="0" fontId="30" fillId="16" borderId="79" xfId="0" applyFont="1" applyFill="1" applyBorder="1" applyAlignment="1">
      <alignment horizontal="center" vertical="center"/>
    </xf>
    <xf numFmtId="44" fontId="29" fillId="7" borderId="101" xfId="0" applyNumberFormat="1" applyFont="1" applyFill="1" applyBorder="1" applyAlignment="1">
      <alignment horizontal="left" vertical="center"/>
    </xf>
    <xf numFmtId="42" fontId="30" fillId="8" borderId="101" xfId="0" applyNumberFormat="1" applyFont="1" applyFill="1" applyBorder="1" applyAlignment="1">
      <alignment horizontal="left" vertical="center" wrapText="1"/>
    </xf>
    <xf numFmtId="165" fontId="29" fillId="5" borderId="101" xfId="0" applyNumberFormat="1" applyFont="1" applyFill="1" applyBorder="1" applyAlignment="1">
      <alignment horizontal="left" vertical="center"/>
    </xf>
    <xf numFmtId="166" fontId="29" fillId="5" borderId="83" xfId="3" applyNumberFormat="1" applyFont="1" applyFill="1" applyBorder="1" applyAlignment="1">
      <alignment horizontal="left" vertical="center" wrapText="1"/>
    </xf>
    <xf numFmtId="44" fontId="29" fillId="7" borderId="0" xfId="0" applyNumberFormat="1" applyFont="1" applyFill="1" applyAlignment="1">
      <alignment horizontal="left" vertical="center"/>
    </xf>
    <xf numFmtId="165" fontId="29" fillId="5" borderId="0" xfId="0" applyNumberFormat="1" applyFont="1" applyFill="1" applyAlignment="1">
      <alignment horizontal="left" vertical="center"/>
    </xf>
    <xf numFmtId="0" fontId="14" fillId="12" borderId="0" xfId="0" applyFont="1" applyFill="1" applyAlignment="1">
      <alignment horizontal="center"/>
    </xf>
    <xf numFmtId="0" fontId="14" fillId="11" borderId="0" xfId="0" applyFont="1" applyFill="1" applyAlignment="1">
      <alignment horizontal="center"/>
    </xf>
    <xf numFmtId="0" fontId="16" fillId="4" borderId="0" xfId="0" applyFont="1" applyFill="1" applyAlignment="1">
      <alignment horizontal="center"/>
    </xf>
    <xf numFmtId="0" fontId="14" fillId="15" borderId="0" xfId="0" applyFont="1" applyFill="1" applyAlignment="1">
      <alignment horizontal="center"/>
    </xf>
    <xf numFmtId="0" fontId="16" fillId="15" borderId="0" xfId="0" applyFont="1" applyFill="1" applyAlignment="1">
      <alignment horizontal="center"/>
    </xf>
    <xf numFmtId="0" fontId="14" fillId="14" borderId="0" xfId="0" applyFont="1" applyFill="1" applyAlignment="1">
      <alignment horizontal="center"/>
    </xf>
    <xf numFmtId="0" fontId="16" fillId="14" borderId="0" xfId="0" applyFont="1" applyFill="1" applyAlignment="1">
      <alignment horizontal="center"/>
    </xf>
    <xf numFmtId="0" fontId="16" fillId="13" borderId="0" xfId="0" applyFont="1" applyFill="1" applyAlignment="1">
      <alignment horizontal="center"/>
    </xf>
    <xf numFmtId="0" fontId="14" fillId="2" borderId="14" xfId="0" applyFont="1" applyFill="1" applyBorder="1" applyAlignment="1" applyProtection="1">
      <alignment horizontal="center" vertical="center" wrapText="1"/>
      <protection locked="0"/>
    </xf>
    <xf numFmtId="0" fontId="16" fillId="5" borderId="17" xfId="0" applyFont="1" applyFill="1" applyBorder="1" applyAlignment="1">
      <alignment horizontal="center" vertical="center" wrapText="1"/>
    </xf>
    <xf numFmtId="0" fontId="16" fillId="5" borderId="14" xfId="0" applyFont="1" applyFill="1" applyBorder="1" applyAlignment="1">
      <alignment horizontal="center" vertical="center" wrapText="1"/>
    </xf>
    <xf numFmtId="0" fontId="16" fillId="0" borderId="17"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16" fillId="5" borderId="39" xfId="0" applyFont="1" applyFill="1" applyBorder="1" applyAlignment="1">
      <alignment horizontal="center" vertical="center" wrapText="1"/>
    </xf>
    <xf numFmtId="0" fontId="16" fillId="5" borderId="65" xfId="0" applyFont="1" applyFill="1" applyBorder="1" applyAlignment="1">
      <alignment horizontal="center" vertical="center" wrapText="1"/>
    </xf>
    <xf numFmtId="0" fontId="16" fillId="5" borderId="21" xfId="0" applyFont="1" applyFill="1" applyBorder="1" applyAlignment="1">
      <alignment horizontal="center" vertical="center" wrapText="1"/>
    </xf>
    <xf numFmtId="0" fontId="25" fillId="5" borderId="72" xfId="0" applyFont="1" applyFill="1" applyBorder="1" applyAlignment="1">
      <alignment horizontal="center" vertical="center"/>
    </xf>
    <xf numFmtId="0" fontId="25" fillId="5" borderId="73" xfId="0" applyFont="1" applyFill="1" applyBorder="1" applyAlignment="1">
      <alignment horizontal="center" vertical="center"/>
    </xf>
    <xf numFmtId="0" fontId="25" fillId="5" borderId="74" xfId="0" applyFont="1" applyFill="1" applyBorder="1" applyAlignment="1">
      <alignment horizontal="center" vertical="center"/>
    </xf>
    <xf numFmtId="0" fontId="3" fillId="0" borderId="14" xfId="1" applyFill="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25" fillId="6" borderId="33" xfId="0" applyFont="1" applyFill="1" applyBorder="1" applyAlignment="1">
      <alignment horizontal="center" vertical="center"/>
    </xf>
    <xf numFmtId="0" fontId="25" fillId="6" borderId="34" xfId="0" applyFont="1" applyFill="1" applyBorder="1" applyAlignment="1">
      <alignment horizontal="center" vertical="center"/>
    </xf>
    <xf numFmtId="0" fontId="25" fillId="3" borderId="79" xfId="0" applyFont="1" applyFill="1" applyBorder="1" applyAlignment="1">
      <alignment horizontal="center" vertical="center" wrapText="1"/>
    </xf>
    <xf numFmtId="0" fontId="25" fillId="3" borderId="83" xfId="0" applyFont="1" applyFill="1" applyBorder="1" applyAlignment="1">
      <alignment horizontal="center" vertical="center" wrapText="1"/>
    </xf>
    <xf numFmtId="0" fontId="25" fillId="3" borderId="80" xfId="0" applyFont="1" applyFill="1" applyBorder="1" applyAlignment="1">
      <alignment horizontal="center" vertical="center" wrapText="1"/>
    </xf>
    <xf numFmtId="0" fontId="25" fillId="3" borderId="84" xfId="0" applyFont="1" applyFill="1" applyBorder="1" applyAlignment="1">
      <alignment horizontal="center" vertical="center" wrapText="1"/>
    </xf>
    <xf numFmtId="0" fontId="25" fillId="3" borderId="81" xfId="0" applyFont="1" applyFill="1" applyBorder="1" applyAlignment="1">
      <alignment horizontal="center" vertical="center" wrapText="1"/>
    </xf>
    <xf numFmtId="0" fontId="25" fillId="3" borderId="85" xfId="0" applyFont="1" applyFill="1" applyBorder="1" applyAlignment="1">
      <alignment horizontal="center" vertical="center" wrapText="1"/>
    </xf>
    <xf numFmtId="0" fontId="16" fillId="20" borderId="14" xfId="0" applyFont="1" applyFill="1" applyBorder="1" applyAlignment="1">
      <alignment horizontal="center" vertical="center" wrapText="1"/>
    </xf>
    <xf numFmtId="0" fontId="16" fillId="20" borderId="19" xfId="0" applyFont="1" applyFill="1" applyBorder="1" applyAlignment="1">
      <alignment horizontal="center" vertical="center" wrapText="1"/>
    </xf>
    <xf numFmtId="0" fontId="14" fillId="2" borderId="19" xfId="0" applyFont="1" applyFill="1" applyBorder="1" applyAlignment="1" applyProtection="1">
      <alignment horizontal="center" vertical="center" wrapText="1"/>
      <protection locked="0"/>
    </xf>
    <xf numFmtId="0" fontId="16" fillId="5" borderId="19" xfId="0" applyFont="1" applyFill="1" applyBorder="1" applyAlignment="1">
      <alignment horizontal="center" vertical="center" wrapText="1"/>
    </xf>
    <xf numFmtId="0" fontId="25" fillId="0" borderId="21"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34" fillId="5" borderId="77" xfId="0" applyFont="1" applyFill="1" applyBorder="1" applyAlignment="1">
      <alignment horizontal="center" vertical="center" wrapText="1"/>
    </xf>
    <xf numFmtId="0" fontId="24" fillId="5" borderId="69" xfId="0" applyFont="1" applyFill="1" applyBorder="1" applyAlignment="1">
      <alignment horizontal="center" vertical="center" wrapText="1"/>
    </xf>
    <xf numFmtId="0" fontId="24" fillId="5" borderId="78" xfId="0"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5" fillId="9" borderId="7" xfId="0" applyFont="1" applyFill="1" applyBorder="1" applyAlignment="1">
      <alignment horizontal="center" vertical="center" wrapText="1"/>
    </xf>
    <xf numFmtId="0" fontId="19" fillId="13" borderId="5" xfId="1" applyFont="1" applyFill="1" applyBorder="1" applyAlignment="1">
      <alignment horizontal="center" vertical="center"/>
    </xf>
    <xf numFmtId="0" fontId="11" fillId="13" borderId="6" xfId="0" applyFont="1" applyFill="1" applyBorder="1" applyAlignment="1">
      <alignment horizontal="center" vertical="center"/>
    </xf>
    <xf numFmtId="0" fontId="11" fillId="13" borderId="7" xfId="0" applyFont="1" applyFill="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8" fillId="7" borderId="5" xfId="0" applyFont="1" applyFill="1" applyBorder="1" applyAlignment="1">
      <alignment horizontal="center" vertical="center"/>
    </xf>
    <xf numFmtId="0" fontId="18" fillId="7" borderId="6" xfId="0" applyFont="1" applyFill="1" applyBorder="1" applyAlignment="1">
      <alignment horizontal="center" vertical="center"/>
    </xf>
    <xf numFmtId="0" fontId="18" fillId="7" borderId="7" xfId="0" applyFont="1" applyFill="1" applyBorder="1" applyAlignment="1">
      <alignment horizontal="center" vertical="center"/>
    </xf>
    <xf numFmtId="0" fontId="18" fillId="7" borderId="11" xfId="0" applyFont="1" applyFill="1" applyBorder="1" applyAlignment="1">
      <alignment horizontal="center" vertical="center"/>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8" fillId="7" borderId="11" xfId="0" applyFont="1" applyFill="1" applyBorder="1" applyAlignment="1">
      <alignment horizontal="center" vertical="center" wrapText="1"/>
    </xf>
    <xf numFmtId="0" fontId="18" fillId="7" borderId="10" xfId="0"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18" fillId="7" borderId="4" xfId="0" applyFont="1" applyFill="1" applyBorder="1" applyAlignment="1">
      <alignment horizontal="center" vertical="center" wrapText="1"/>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12"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14" fillId="0" borderId="13"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79" xfId="0" applyFont="1" applyBorder="1" applyAlignment="1">
      <alignment horizontal="center" vertical="center"/>
    </xf>
    <xf numFmtId="0" fontId="14" fillId="0" borderId="101" xfId="0" applyFont="1" applyBorder="1" applyAlignment="1">
      <alignment horizontal="center" vertical="center"/>
    </xf>
    <xf numFmtId="0" fontId="14" fillId="0" borderId="83" xfId="0" applyFont="1" applyBorder="1" applyAlignment="1">
      <alignment horizontal="center" vertical="center"/>
    </xf>
    <xf numFmtId="0" fontId="2" fillId="9" borderId="1" xfId="0" applyFont="1" applyFill="1" applyBorder="1" applyAlignment="1">
      <alignment horizontal="left" vertical="center"/>
    </xf>
    <xf numFmtId="0" fontId="33" fillId="0" borderId="0" xfId="2" applyFont="1" applyAlignment="1">
      <alignment horizontal="right" vertical="center"/>
    </xf>
    <xf numFmtId="0" fontId="14" fillId="0" borderId="39" xfId="2" applyFont="1" applyBorder="1" applyAlignment="1">
      <alignment horizontal="center" vertical="center"/>
    </xf>
    <xf numFmtId="0" fontId="14" fillId="0" borderId="65" xfId="2" applyFont="1" applyBorder="1" applyAlignment="1">
      <alignment horizontal="center" vertical="center"/>
    </xf>
    <xf numFmtId="0" fontId="14" fillId="8" borderId="40" xfId="2" applyFont="1" applyFill="1" applyBorder="1" applyAlignment="1">
      <alignment horizontal="center" vertical="center" wrapText="1"/>
    </xf>
    <xf numFmtId="0" fontId="14" fillId="8" borderId="71" xfId="2" applyFont="1" applyFill="1" applyBorder="1" applyAlignment="1">
      <alignment horizontal="center" vertical="center" wrapText="1"/>
    </xf>
    <xf numFmtId="0" fontId="14" fillId="8" borderId="70" xfId="2" applyFont="1" applyFill="1" applyBorder="1" applyAlignment="1">
      <alignment horizontal="center" vertical="center" wrapText="1"/>
    </xf>
    <xf numFmtId="0" fontId="14" fillId="8" borderId="39" xfId="2" applyFont="1" applyFill="1" applyBorder="1" applyAlignment="1">
      <alignment horizontal="center" vertical="center" wrapText="1"/>
    </xf>
    <xf numFmtId="0" fontId="14" fillId="8" borderId="63" xfId="2" applyFont="1" applyFill="1" applyBorder="1" applyAlignment="1">
      <alignment horizontal="center" vertical="center" wrapText="1"/>
    </xf>
    <xf numFmtId="0" fontId="14" fillId="8" borderId="65" xfId="2" applyFont="1" applyFill="1" applyBorder="1" applyAlignment="1">
      <alignment horizontal="center" vertical="center" wrapText="1"/>
    </xf>
    <xf numFmtId="0" fontId="33" fillId="0" borderId="0" xfId="2" applyFont="1" applyAlignment="1">
      <alignment horizontal="right"/>
    </xf>
    <xf numFmtId="0" fontId="16" fillId="18" borderId="25" xfId="2" applyFont="1" applyFill="1" applyBorder="1" applyAlignment="1">
      <alignment horizontal="center" vertical="center"/>
    </xf>
    <xf numFmtId="0" fontId="16" fillId="18" borderId="26" xfId="2" applyFont="1" applyFill="1" applyBorder="1" applyAlignment="1">
      <alignment horizontal="center" vertical="center"/>
    </xf>
    <xf numFmtId="0" fontId="16" fillId="18" borderId="29" xfId="2" applyFont="1" applyFill="1" applyBorder="1" applyAlignment="1">
      <alignment horizontal="center" vertical="center"/>
    </xf>
    <xf numFmtId="0" fontId="33" fillId="0" borderId="0" xfId="2" applyFont="1" applyAlignment="1">
      <alignment horizontal="left"/>
    </xf>
    <xf numFmtId="0" fontId="16" fillId="8" borderId="44" xfId="2" applyFont="1" applyFill="1" applyBorder="1" applyAlignment="1">
      <alignment horizontal="center" vertical="center"/>
    </xf>
    <xf numFmtId="0" fontId="16" fillId="8" borderId="50" xfId="2" applyFont="1" applyFill="1" applyBorder="1" applyAlignment="1">
      <alignment horizontal="center" vertical="center"/>
    </xf>
    <xf numFmtId="0" fontId="16" fillId="8" borderId="45" xfId="2" applyFont="1" applyFill="1" applyBorder="1" applyAlignment="1">
      <alignment horizontal="center" vertical="center"/>
    </xf>
    <xf numFmtId="0" fontId="16" fillId="8" borderId="48" xfId="2" applyFont="1" applyFill="1" applyBorder="1" applyAlignment="1">
      <alignment horizontal="center" vertical="center"/>
    </xf>
    <xf numFmtId="0" fontId="16" fillId="8" borderId="51" xfId="2" applyFont="1" applyFill="1" applyBorder="1" applyAlignment="1">
      <alignment horizontal="center" vertical="center"/>
    </xf>
    <xf numFmtId="0" fontId="16" fillId="8" borderId="49" xfId="2" applyFont="1" applyFill="1" applyBorder="1" applyAlignment="1">
      <alignment horizontal="center" vertical="center"/>
    </xf>
    <xf numFmtId="0" fontId="1" fillId="9" borderId="1" xfId="0" applyFont="1" applyFill="1" applyBorder="1" applyAlignment="1">
      <alignment horizontal="left" vertical="center"/>
    </xf>
    <xf numFmtId="0" fontId="2" fillId="0" borderId="0" xfId="0" applyFont="1" applyAlignment="1">
      <alignment horizontal="left" vertical="center"/>
    </xf>
    <xf numFmtId="0" fontId="14" fillId="19" borderId="38" xfId="2" applyFont="1" applyFill="1" applyBorder="1" applyAlignment="1">
      <alignment horizontal="center" vertical="center"/>
    </xf>
    <xf numFmtId="0" fontId="14" fillId="19" borderId="66" xfId="2" applyFont="1" applyFill="1" applyBorder="1" applyAlignment="1">
      <alignment horizontal="center" vertical="center"/>
    </xf>
    <xf numFmtId="0" fontId="14" fillId="0" borderId="44" xfId="2" applyFont="1" applyBorder="1" applyAlignment="1">
      <alignment horizontal="center" vertical="center"/>
    </xf>
    <xf numFmtId="0" fontId="14" fillId="0" borderId="45" xfId="2" applyFont="1" applyBorder="1" applyAlignment="1">
      <alignment horizontal="center" vertical="center"/>
    </xf>
    <xf numFmtId="0" fontId="14" fillId="0" borderId="46" xfId="2" applyFont="1" applyBorder="1" applyAlignment="1">
      <alignment horizontal="center" vertical="center"/>
    </xf>
    <xf numFmtId="0" fontId="14" fillId="0" borderId="47" xfId="2" applyFont="1" applyBorder="1" applyAlignment="1">
      <alignment horizontal="center" vertical="center"/>
    </xf>
    <xf numFmtId="0" fontId="14" fillId="0" borderId="48" xfId="2" applyFont="1" applyBorder="1" applyAlignment="1">
      <alignment horizontal="center" vertical="center"/>
    </xf>
    <xf numFmtId="0" fontId="14" fillId="0" borderId="49" xfId="2" applyFont="1" applyBorder="1" applyAlignment="1">
      <alignment horizontal="center" vertical="center"/>
    </xf>
    <xf numFmtId="0" fontId="25" fillId="0" borderId="41" xfId="2" applyFont="1" applyBorder="1" applyAlignment="1">
      <alignment horizontal="center" vertical="center"/>
    </xf>
    <xf numFmtId="0" fontId="25" fillId="0" borderId="42" xfId="2" applyFont="1" applyBorder="1" applyAlignment="1">
      <alignment horizontal="center" vertical="center"/>
    </xf>
    <xf numFmtId="0" fontId="25" fillId="0" borderId="43" xfId="2" applyFont="1" applyBorder="1" applyAlignment="1">
      <alignment horizontal="center" vertical="center"/>
    </xf>
    <xf numFmtId="0" fontId="14" fillId="0" borderId="63" xfId="2" applyFont="1" applyBorder="1" applyAlignment="1">
      <alignment horizontal="center" vertical="center"/>
    </xf>
    <xf numFmtId="0" fontId="14" fillId="0" borderId="64" xfId="2" applyFont="1" applyBorder="1" applyAlignment="1">
      <alignment horizontal="center" vertical="center"/>
    </xf>
    <xf numFmtId="164" fontId="32" fillId="0" borderId="44" xfId="2" applyNumberFormat="1" applyFont="1" applyBorder="1" applyAlignment="1">
      <alignment horizontal="center" vertical="center"/>
    </xf>
    <xf numFmtId="164" fontId="32" fillId="0" borderId="45" xfId="2" applyNumberFormat="1" applyFont="1" applyBorder="1" applyAlignment="1">
      <alignment horizontal="center" vertical="center"/>
    </xf>
    <xf numFmtId="164" fontId="32" fillId="0" borderId="48" xfId="2" applyNumberFormat="1" applyFont="1" applyBorder="1" applyAlignment="1">
      <alignment horizontal="center" vertical="center"/>
    </xf>
    <xf numFmtId="164" fontId="32" fillId="0" borderId="49" xfId="2" applyNumberFormat="1" applyFont="1" applyBorder="1" applyAlignment="1">
      <alignment horizontal="center" vertical="center"/>
    </xf>
    <xf numFmtId="0" fontId="16" fillId="8" borderId="41" xfId="2" applyFont="1" applyFill="1" applyBorder="1" applyAlignment="1">
      <alignment horizontal="center" vertical="center"/>
    </xf>
    <xf numFmtId="0" fontId="16" fillId="8" borderId="42" xfId="2" applyFont="1" applyFill="1" applyBorder="1" applyAlignment="1">
      <alignment horizontal="center" vertical="center"/>
    </xf>
    <xf numFmtId="0" fontId="16" fillId="8" borderId="43" xfId="2" applyFont="1" applyFill="1" applyBorder="1" applyAlignment="1">
      <alignment horizontal="center" vertical="center"/>
    </xf>
    <xf numFmtId="0" fontId="14" fillId="0" borderId="50" xfId="2" applyFont="1" applyBorder="1" applyAlignment="1">
      <alignment horizontal="center" vertical="center"/>
    </xf>
    <xf numFmtId="0" fontId="14" fillId="0" borderId="51" xfId="2" applyFont="1" applyBorder="1" applyAlignment="1">
      <alignment horizontal="center" vertical="center"/>
    </xf>
    <xf numFmtId="0" fontId="14" fillId="0" borderId="52" xfId="2" applyFont="1" applyBorder="1" applyAlignment="1">
      <alignment horizontal="center" vertical="center"/>
    </xf>
    <xf numFmtId="0" fontId="14" fillId="0" borderId="53" xfId="2" applyFont="1" applyBorder="1" applyAlignment="1">
      <alignment horizontal="center" vertical="center"/>
    </xf>
    <xf numFmtId="0" fontId="14" fillId="0" borderId="54" xfId="2" applyFont="1" applyBorder="1" applyAlignment="1">
      <alignment horizontal="center" vertical="center"/>
    </xf>
    <xf numFmtId="0" fontId="14" fillId="0" borderId="30" xfId="2" applyFont="1" applyBorder="1" applyAlignment="1">
      <alignment horizontal="center" vertical="center"/>
    </xf>
    <xf numFmtId="0" fontId="14" fillId="0" borderId="24" xfId="2" applyFont="1" applyBorder="1" applyAlignment="1">
      <alignment horizontal="center" vertical="center"/>
    </xf>
    <xf numFmtId="0" fontId="14" fillId="0" borderId="67" xfId="2" applyFont="1" applyBorder="1" applyAlignment="1">
      <alignment horizontal="center" vertical="center"/>
    </xf>
    <xf numFmtId="0" fontId="16" fillId="8" borderId="58" xfId="2" applyFont="1" applyFill="1" applyBorder="1" applyAlignment="1">
      <alignment horizontal="center" vertical="center"/>
    </xf>
    <xf numFmtId="0" fontId="16" fillId="8" borderId="68" xfId="2" applyFont="1" applyFill="1" applyBorder="1" applyAlignment="1">
      <alignment horizontal="center" vertical="center"/>
    </xf>
    <xf numFmtId="0" fontId="17" fillId="16" borderId="1" xfId="0" applyFont="1" applyFill="1" applyBorder="1" applyAlignment="1">
      <alignment horizontal="left" vertical="center"/>
    </xf>
    <xf numFmtId="0" fontId="16" fillId="8" borderId="59" xfId="2" applyFont="1" applyFill="1" applyBorder="1" applyAlignment="1">
      <alignment horizontal="center" vertical="center"/>
    </xf>
    <xf numFmtId="0" fontId="14" fillId="0" borderId="55" xfId="2" applyFont="1" applyBorder="1" applyAlignment="1">
      <alignment horizontal="center" vertical="center"/>
    </xf>
    <xf numFmtId="0" fontId="14" fillId="0" borderId="56" xfId="2" applyFont="1" applyBorder="1" applyAlignment="1">
      <alignment horizontal="center" vertical="center"/>
    </xf>
    <xf numFmtId="0" fontId="14" fillId="0" borderId="57" xfId="2" applyFont="1" applyBorder="1" applyAlignment="1">
      <alignment horizontal="center" vertical="center"/>
    </xf>
    <xf numFmtId="0" fontId="16" fillId="8" borderId="46" xfId="2" applyFont="1" applyFill="1" applyBorder="1" applyAlignment="1">
      <alignment horizontal="center" vertical="center"/>
    </xf>
    <xf numFmtId="0" fontId="16" fillId="8" borderId="47" xfId="2" applyFont="1" applyFill="1" applyBorder="1" applyAlignment="1">
      <alignment horizontal="center" vertical="center"/>
    </xf>
    <xf numFmtId="0" fontId="14" fillId="19" borderId="69" xfId="2" applyFont="1" applyFill="1" applyBorder="1" applyAlignment="1">
      <alignment horizontal="center" vertical="center"/>
    </xf>
  </cellXfs>
  <cellStyles count="4">
    <cellStyle name="Currency" xfId="3" builtinId="4"/>
    <cellStyle name="Hyperlink" xfId="1" builtinId="8"/>
    <cellStyle name="Normal" xfId="0" builtinId="0"/>
    <cellStyle name="一般 2" xfId="2" xr:uid="{2B0A8B81-E4EC-9E41-B654-FAFE4B835B38}"/>
  </cellStyles>
  <dxfs count="0"/>
  <tableStyles count="0" defaultTableStyle="TableStyleMedium2" defaultPivotStyle="PivotStyleLight16"/>
  <colors>
    <mruColors>
      <color rgb="FFD8B6FF"/>
      <color rgb="FFFFC0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363663</xdr:colOff>
      <xdr:row>1</xdr:row>
      <xdr:rowOff>310686</xdr:rowOff>
    </xdr:from>
    <xdr:to>
      <xdr:col>17</xdr:col>
      <xdr:colOff>181220</xdr:colOff>
      <xdr:row>2</xdr:row>
      <xdr:rowOff>2489199</xdr:rowOff>
    </xdr:to>
    <xdr:grpSp>
      <xdr:nvGrpSpPr>
        <xdr:cNvPr id="7" name="群組 6">
          <a:extLst>
            <a:ext uri="{FF2B5EF4-FFF2-40B4-BE49-F238E27FC236}">
              <a16:creationId xmlns:a16="http://schemas.microsoft.com/office/drawing/2014/main" id="{953CBF0E-8E22-5443-BC1B-DE1719FCA1EA}"/>
            </a:ext>
          </a:extLst>
        </xdr:cNvPr>
        <xdr:cNvGrpSpPr/>
      </xdr:nvGrpSpPr>
      <xdr:grpSpPr>
        <a:xfrm>
          <a:off x="13724063" y="894886"/>
          <a:ext cx="6523157" cy="2813513"/>
          <a:chOff x="13591201" y="896841"/>
          <a:chExt cx="6382481" cy="1925218"/>
        </a:xfrm>
      </xdr:grpSpPr>
      <xdr:pic>
        <xdr:nvPicPr>
          <xdr:cNvPr id="2" name="圖片 1">
            <a:extLst>
              <a:ext uri="{FF2B5EF4-FFF2-40B4-BE49-F238E27FC236}">
                <a16:creationId xmlns:a16="http://schemas.microsoft.com/office/drawing/2014/main" id="{B87CEF07-3C8F-8FCF-99BF-067E54F69FB4}"/>
              </a:ext>
            </a:extLst>
          </xdr:cNvPr>
          <xdr:cNvPicPr>
            <a:picLocks noChangeAspect="1"/>
          </xdr:cNvPicPr>
        </xdr:nvPicPr>
        <xdr:blipFill rotWithShape="1">
          <a:blip xmlns:r="http://schemas.openxmlformats.org/officeDocument/2006/relationships" r:embed="rId1"/>
          <a:srcRect l="26774" t="46302" r="27647" b="28973"/>
          <a:stretch/>
        </xdr:blipFill>
        <xdr:spPr>
          <a:xfrm>
            <a:off x="13591201" y="896841"/>
            <a:ext cx="6382481" cy="19252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6" name="箭號: 向下 5">
            <a:extLst>
              <a:ext uri="{FF2B5EF4-FFF2-40B4-BE49-F238E27FC236}">
                <a16:creationId xmlns:a16="http://schemas.microsoft.com/office/drawing/2014/main" id="{08E55394-6ABF-DA58-DF7F-4EC24C1C3F43}"/>
              </a:ext>
            </a:extLst>
          </xdr:cNvPr>
          <xdr:cNvSpPr/>
        </xdr:nvSpPr>
        <xdr:spPr>
          <a:xfrm rot="3270713">
            <a:off x="19011659" y="1006438"/>
            <a:ext cx="449463" cy="1265623"/>
          </a:xfrm>
          <a:prstGeom prst="downArrow">
            <a:avLst/>
          </a:prstGeom>
          <a:solidFill>
            <a:schemeClr val="accent2"/>
          </a:solidFill>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solidFill>
                <a:schemeClr val="tx1"/>
              </a:solidFill>
            </a:endParaRPr>
          </a:p>
        </xdr:txBody>
      </xdr:sp>
    </xdr:grpSp>
    <xdr:clientData/>
  </xdr:twoCellAnchor>
  <xdr:twoCellAnchor editAs="oneCell">
    <xdr:from>
      <xdr:col>1</xdr:col>
      <xdr:colOff>277446</xdr:colOff>
      <xdr:row>11</xdr:row>
      <xdr:rowOff>39077</xdr:rowOff>
    </xdr:from>
    <xdr:to>
      <xdr:col>1</xdr:col>
      <xdr:colOff>3399693</xdr:colOff>
      <xdr:row>11</xdr:row>
      <xdr:rowOff>3510571</xdr:rowOff>
    </xdr:to>
    <xdr:pic>
      <xdr:nvPicPr>
        <xdr:cNvPr id="5" name="圖片 4">
          <a:extLst>
            <a:ext uri="{FF2B5EF4-FFF2-40B4-BE49-F238E27FC236}">
              <a16:creationId xmlns:a16="http://schemas.microsoft.com/office/drawing/2014/main" id="{48C3951A-77F3-B530-17DB-58AE16F85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138" y="6604000"/>
          <a:ext cx="3122247" cy="3471494"/>
        </a:xfrm>
        <a:prstGeom prst="rect">
          <a:avLst/>
        </a:prstGeom>
      </xdr:spPr>
    </xdr:pic>
    <xdr:clientData/>
  </xdr:twoCellAnchor>
  <xdr:twoCellAnchor>
    <xdr:from>
      <xdr:col>2</xdr:col>
      <xdr:colOff>460863</xdr:colOff>
      <xdr:row>1</xdr:row>
      <xdr:rowOff>390766</xdr:rowOff>
    </xdr:from>
    <xdr:to>
      <xdr:col>8</xdr:col>
      <xdr:colOff>664309</xdr:colOff>
      <xdr:row>5</xdr:row>
      <xdr:rowOff>488459</xdr:rowOff>
    </xdr:to>
    <xdr:grpSp>
      <xdr:nvGrpSpPr>
        <xdr:cNvPr id="4" name="群組 3">
          <a:extLst>
            <a:ext uri="{FF2B5EF4-FFF2-40B4-BE49-F238E27FC236}">
              <a16:creationId xmlns:a16="http://schemas.microsoft.com/office/drawing/2014/main" id="{EEB3CF4A-29CA-B544-972B-47A901336157}"/>
            </a:ext>
          </a:extLst>
        </xdr:cNvPr>
        <xdr:cNvGrpSpPr/>
      </xdr:nvGrpSpPr>
      <xdr:grpSpPr>
        <a:xfrm>
          <a:off x="7953863" y="974966"/>
          <a:ext cx="5232646" cy="5406293"/>
          <a:chOff x="6960658" y="4038308"/>
          <a:chExt cx="4827420" cy="2885936"/>
        </a:xfrm>
      </xdr:grpSpPr>
      <xdr:pic>
        <xdr:nvPicPr>
          <xdr:cNvPr id="8" name="圖片 7">
            <a:extLst>
              <a:ext uri="{FF2B5EF4-FFF2-40B4-BE49-F238E27FC236}">
                <a16:creationId xmlns:a16="http://schemas.microsoft.com/office/drawing/2014/main" id="{E1D909CF-8D5F-79CA-E928-433DB31511AD}"/>
              </a:ext>
            </a:extLst>
          </xdr:cNvPr>
          <xdr:cNvPicPr>
            <a:picLocks noChangeAspect="1"/>
          </xdr:cNvPicPr>
        </xdr:nvPicPr>
        <xdr:blipFill rotWithShape="1">
          <a:blip xmlns:r="http://schemas.openxmlformats.org/officeDocument/2006/relationships" r:embed="rId3"/>
          <a:srcRect l="32973" t="38153" r="34158" b="25361"/>
          <a:stretch/>
        </xdr:blipFill>
        <xdr:spPr>
          <a:xfrm>
            <a:off x="6960658" y="4038308"/>
            <a:ext cx="4691592" cy="28859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9" name="箭號: 向下 8">
            <a:extLst>
              <a:ext uri="{FF2B5EF4-FFF2-40B4-BE49-F238E27FC236}">
                <a16:creationId xmlns:a16="http://schemas.microsoft.com/office/drawing/2014/main" id="{B2DDC20B-BD35-41B2-A816-BB8DAD7FCB9C}"/>
              </a:ext>
            </a:extLst>
          </xdr:cNvPr>
          <xdr:cNvSpPr/>
        </xdr:nvSpPr>
        <xdr:spPr>
          <a:xfrm rot="4038956">
            <a:off x="11057869" y="4448497"/>
            <a:ext cx="392070" cy="914497"/>
          </a:xfrm>
          <a:prstGeom prst="downArrow">
            <a:avLst/>
          </a:prstGeom>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p>
        </xdr:txBody>
      </xdr:sp>
      <xdr:sp macro="" textlink="">
        <xdr:nvSpPr>
          <xdr:cNvPr id="10" name="箭號: 向下 9">
            <a:extLst>
              <a:ext uri="{FF2B5EF4-FFF2-40B4-BE49-F238E27FC236}">
                <a16:creationId xmlns:a16="http://schemas.microsoft.com/office/drawing/2014/main" id="{A0559853-976A-477A-8BEF-C6C059E06C52}"/>
              </a:ext>
            </a:extLst>
          </xdr:cNvPr>
          <xdr:cNvSpPr/>
        </xdr:nvSpPr>
        <xdr:spPr>
          <a:xfrm rot="4038956">
            <a:off x="11147786" y="6041465"/>
            <a:ext cx="366087" cy="914497"/>
          </a:xfrm>
          <a:prstGeom prst="downArrow">
            <a:avLst/>
          </a:prstGeom>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p>
        </xdr:txBody>
      </xdr:sp>
    </xdr:grpSp>
    <xdr:clientData/>
  </xdr:twoCellAnchor>
  <xdr:twoCellAnchor editAs="oneCell">
    <xdr:from>
      <xdr:col>4</xdr:col>
      <xdr:colOff>134326</xdr:colOff>
      <xdr:row>11</xdr:row>
      <xdr:rowOff>409262</xdr:rowOff>
    </xdr:from>
    <xdr:to>
      <xdr:col>15</xdr:col>
      <xdr:colOff>680358</xdr:colOff>
      <xdr:row>11</xdr:row>
      <xdr:rowOff>2653392</xdr:rowOff>
    </xdr:to>
    <xdr:pic>
      <xdr:nvPicPr>
        <xdr:cNvPr id="11" name="圖片 10">
          <a:extLst>
            <a:ext uri="{FF2B5EF4-FFF2-40B4-BE49-F238E27FC236}">
              <a16:creationId xmlns:a16="http://schemas.microsoft.com/office/drawing/2014/main" id="{8E8C5670-2FCF-7B44-B277-DC32216C1C86}"/>
            </a:ext>
          </a:extLst>
        </xdr:cNvPr>
        <xdr:cNvPicPr>
          <a:picLocks noChangeAspect="1"/>
        </xdr:cNvPicPr>
      </xdr:nvPicPr>
      <xdr:blipFill>
        <a:blip xmlns:r="http://schemas.openxmlformats.org/officeDocument/2006/relationships" r:embed="rId4"/>
        <a:stretch>
          <a:fillRect/>
        </a:stretch>
      </xdr:blipFill>
      <xdr:spPr>
        <a:xfrm>
          <a:off x="9228433" y="7507655"/>
          <a:ext cx="9526746" cy="2244130"/>
        </a:xfrm>
        <a:prstGeom prst="rect">
          <a:avLst/>
        </a:prstGeom>
      </xdr:spPr>
    </xdr:pic>
    <xdr:clientData/>
  </xdr:twoCellAnchor>
  <xdr:twoCellAnchor editAs="oneCell">
    <xdr:from>
      <xdr:col>8</xdr:col>
      <xdr:colOff>644071</xdr:colOff>
      <xdr:row>11</xdr:row>
      <xdr:rowOff>2449286</xdr:rowOff>
    </xdr:from>
    <xdr:to>
      <xdr:col>15</xdr:col>
      <xdr:colOff>418192</xdr:colOff>
      <xdr:row>11</xdr:row>
      <xdr:rowOff>3479799</xdr:rowOff>
    </xdr:to>
    <xdr:pic>
      <xdr:nvPicPr>
        <xdr:cNvPr id="12" name="圖片 11">
          <a:extLst>
            <a:ext uri="{FF2B5EF4-FFF2-40B4-BE49-F238E27FC236}">
              <a16:creationId xmlns:a16="http://schemas.microsoft.com/office/drawing/2014/main" id="{82FE1F3C-0EE2-6543-9EE0-9A98F2704D94}"/>
            </a:ext>
          </a:extLst>
        </xdr:cNvPr>
        <xdr:cNvPicPr>
          <a:picLocks noChangeAspect="1"/>
        </xdr:cNvPicPr>
      </xdr:nvPicPr>
      <xdr:blipFill>
        <a:blip xmlns:r="http://schemas.openxmlformats.org/officeDocument/2006/relationships" r:embed="rId5"/>
        <a:stretch>
          <a:fillRect/>
        </a:stretch>
      </xdr:blipFill>
      <xdr:spPr>
        <a:xfrm>
          <a:off x="13166271" y="12075886"/>
          <a:ext cx="5641521" cy="1030513"/>
        </a:xfrm>
        <a:prstGeom prst="rect">
          <a:avLst/>
        </a:prstGeom>
      </xdr:spPr>
    </xdr:pic>
    <xdr:clientData/>
  </xdr:twoCellAnchor>
  <xdr:twoCellAnchor editAs="oneCell">
    <xdr:from>
      <xdr:col>19</xdr:col>
      <xdr:colOff>167716</xdr:colOff>
      <xdr:row>16</xdr:row>
      <xdr:rowOff>183133</xdr:rowOff>
    </xdr:from>
    <xdr:to>
      <xdr:col>22</xdr:col>
      <xdr:colOff>767906</xdr:colOff>
      <xdr:row>25</xdr:row>
      <xdr:rowOff>147973</xdr:rowOff>
    </xdr:to>
    <xdr:pic>
      <xdr:nvPicPr>
        <xdr:cNvPr id="13" name="圖片 12">
          <a:extLst>
            <a:ext uri="{FF2B5EF4-FFF2-40B4-BE49-F238E27FC236}">
              <a16:creationId xmlns:a16="http://schemas.microsoft.com/office/drawing/2014/main" id="{853E56D4-E928-2949-80E3-A096A78E6388}"/>
            </a:ext>
          </a:extLst>
        </xdr:cNvPr>
        <xdr:cNvPicPr>
          <a:picLocks noChangeAspect="1"/>
        </xdr:cNvPicPr>
      </xdr:nvPicPr>
      <xdr:blipFill>
        <a:blip xmlns:r="http://schemas.openxmlformats.org/officeDocument/2006/relationships" r:embed="rId6"/>
        <a:stretch>
          <a:fillRect/>
        </a:stretch>
      </xdr:blipFill>
      <xdr:spPr>
        <a:xfrm>
          <a:off x="20871669" y="16929412"/>
          <a:ext cx="3081121" cy="2627114"/>
        </a:xfrm>
        <a:prstGeom prst="rect">
          <a:avLst/>
        </a:prstGeom>
      </xdr:spPr>
    </xdr:pic>
    <xdr:clientData/>
  </xdr:twoCellAnchor>
  <xdr:twoCellAnchor editAs="oneCell">
    <xdr:from>
      <xdr:col>4</xdr:col>
      <xdr:colOff>279400</xdr:colOff>
      <xdr:row>31</xdr:row>
      <xdr:rowOff>50800</xdr:rowOff>
    </xdr:from>
    <xdr:to>
      <xdr:col>13</xdr:col>
      <xdr:colOff>508000</xdr:colOff>
      <xdr:row>36</xdr:row>
      <xdr:rowOff>268889</xdr:rowOff>
    </xdr:to>
    <xdr:pic>
      <xdr:nvPicPr>
        <xdr:cNvPr id="14" name="Picture 13">
          <a:extLst>
            <a:ext uri="{FF2B5EF4-FFF2-40B4-BE49-F238E27FC236}">
              <a16:creationId xmlns:a16="http://schemas.microsoft.com/office/drawing/2014/main" id="{46E7D8FF-58AB-5D3F-EF21-75D20C9A01AF}"/>
            </a:ext>
          </a:extLst>
        </xdr:cNvPr>
        <xdr:cNvPicPr>
          <a:picLocks noChangeAspect="1"/>
        </xdr:cNvPicPr>
      </xdr:nvPicPr>
      <xdr:blipFill>
        <a:blip xmlns:r="http://schemas.openxmlformats.org/officeDocument/2006/relationships" r:embed="rId7"/>
        <a:stretch>
          <a:fillRect/>
        </a:stretch>
      </xdr:blipFill>
      <xdr:spPr>
        <a:xfrm>
          <a:off x="9448800" y="20980400"/>
          <a:ext cx="7772400" cy="1742089"/>
        </a:xfrm>
        <a:prstGeom prst="rect">
          <a:avLst/>
        </a:prstGeom>
      </xdr:spPr>
    </xdr:pic>
    <xdr:clientData/>
  </xdr:twoCellAnchor>
  <xdr:twoCellAnchor editAs="oneCell">
    <xdr:from>
      <xdr:col>4</xdr:col>
      <xdr:colOff>685800</xdr:colOff>
      <xdr:row>14</xdr:row>
      <xdr:rowOff>482600</xdr:rowOff>
    </xdr:from>
    <xdr:to>
      <xdr:col>15</xdr:col>
      <xdr:colOff>355600</xdr:colOff>
      <xdr:row>25</xdr:row>
      <xdr:rowOff>76200</xdr:rowOff>
    </xdr:to>
    <xdr:pic>
      <xdr:nvPicPr>
        <xdr:cNvPr id="17" name="Picture 16">
          <a:extLst>
            <a:ext uri="{FF2B5EF4-FFF2-40B4-BE49-F238E27FC236}">
              <a16:creationId xmlns:a16="http://schemas.microsoft.com/office/drawing/2014/main" id="{4235380C-D357-18F1-59F8-8C18FD95837B}"/>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38" r="-229"/>
        <a:stretch/>
      </xdr:blipFill>
      <xdr:spPr>
        <a:xfrm>
          <a:off x="9855200" y="15494000"/>
          <a:ext cx="8890000" cy="3556000"/>
        </a:xfrm>
        <a:prstGeom prst="rect">
          <a:avLst/>
        </a:prstGeom>
      </xdr:spPr>
    </xdr:pic>
    <xdr:clientData/>
  </xdr:twoCellAnchor>
  <xdr:twoCellAnchor editAs="oneCell">
    <xdr:from>
      <xdr:col>18</xdr:col>
      <xdr:colOff>443462</xdr:colOff>
      <xdr:row>11</xdr:row>
      <xdr:rowOff>254000</xdr:rowOff>
    </xdr:from>
    <xdr:to>
      <xdr:col>26</xdr:col>
      <xdr:colOff>235452</xdr:colOff>
      <xdr:row>13</xdr:row>
      <xdr:rowOff>1143000</xdr:rowOff>
    </xdr:to>
    <xdr:pic>
      <xdr:nvPicPr>
        <xdr:cNvPr id="20" name="Picture 19">
          <a:extLst>
            <a:ext uri="{FF2B5EF4-FFF2-40B4-BE49-F238E27FC236}">
              <a16:creationId xmlns:a16="http://schemas.microsoft.com/office/drawing/2014/main" id="{1D30F36F-6D93-52EF-085B-4C84A02FEE2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1347662" y="9880600"/>
          <a:ext cx="6497590" cy="490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337557</xdr:colOff>
      <xdr:row>1</xdr:row>
      <xdr:rowOff>75554</xdr:rowOff>
    </xdr:from>
    <xdr:ext cx="1832989" cy="478628"/>
    <xdr:pic>
      <xdr:nvPicPr>
        <xdr:cNvPr id="2" name="image1.png">
          <a:extLst>
            <a:ext uri="{FF2B5EF4-FFF2-40B4-BE49-F238E27FC236}">
              <a16:creationId xmlns:a16="http://schemas.microsoft.com/office/drawing/2014/main" id="{E934CAFA-D6A2-4F2F-BF9B-38B0E890F0E2}"/>
            </a:ext>
          </a:extLst>
        </xdr:cNvPr>
        <xdr:cNvPicPr preferRelativeResize="0"/>
      </xdr:nvPicPr>
      <xdr:blipFill rotWithShape="1">
        <a:blip xmlns:r="http://schemas.openxmlformats.org/officeDocument/2006/relationships" r:embed="rId1" cstate="print"/>
        <a:srcRect t="7299" r="223" b="11678"/>
        <a:stretch/>
      </xdr:blipFill>
      <xdr:spPr>
        <a:xfrm>
          <a:off x="1030284" y="283372"/>
          <a:ext cx="1832989" cy="478628"/>
        </a:xfrm>
        <a:prstGeom prst="rect">
          <a:avLst/>
        </a:prstGeom>
        <a:noFill/>
      </xdr:spPr>
    </xdr:pic>
    <xdr:clientData fLocksWithSheet="0"/>
  </xdr:oneCellAnchor>
  <xdr:oneCellAnchor>
    <xdr:from>
      <xdr:col>6</xdr:col>
      <xdr:colOff>345209</xdr:colOff>
      <xdr:row>46</xdr:row>
      <xdr:rowOff>55015</xdr:rowOff>
    </xdr:from>
    <xdr:ext cx="1525156" cy="1439434"/>
    <xdr:pic>
      <xdr:nvPicPr>
        <xdr:cNvPr id="3" name="圖片 2">
          <a:extLst>
            <a:ext uri="{FF2B5EF4-FFF2-40B4-BE49-F238E27FC236}">
              <a16:creationId xmlns:a16="http://schemas.microsoft.com/office/drawing/2014/main" id="{9473E6E9-B4A6-40CC-8B62-E8827A51EC67}"/>
            </a:ext>
          </a:extLst>
        </xdr:cNvPr>
        <xdr:cNvPicPr>
          <a:picLocks noChangeAspect="1"/>
        </xdr:cNvPicPr>
      </xdr:nvPicPr>
      <xdr:blipFill rotWithShape="1">
        <a:blip xmlns:r="http://schemas.openxmlformats.org/officeDocument/2006/relationships" r:embed="rId2" cstate="print">
          <a:alphaModFix/>
          <a:extLst>
            <a:ext uri="{BEBA8EAE-BF5A-486C-A8C5-ECC9F3942E4B}">
              <a14:imgProps xmlns:a14="http://schemas.microsoft.com/office/drawing/2010/main">
                <a14:imgLayer r:embed="rId3">
                  <a14:imgEffect>
                    <a14:sharpenSoften amount="31000"/>
                  </a14:imgEffect>
                  <a14:imgEffect>
                    <a14:saturation sat="144000"/>
                  </a14:imgEffect>
                </a14:imgLayer>
              </a14:imgProps>
            </a:ext>
            <a:ext uri="{28A0092B-C50C-407E-A947-70E740481C1C}">
              <a14:useLocalDpi xmlns:a14="http://schemas.microsoft.com/office/drawing/2010/main" val="0"/>
            </a:ext>
          </a:extLst>
        </a:blip>
        <a:srcRect l="22895" t="4228" r="26936" b="6584"/>
        <a:stretch/>
      </xdr:blipFill>
      <xdr:spPr>
        <a:xfrm>
          <a:off x="10228118" y="20813742"/>
          <a:ext cx="1525156" cy="1439434"/>
        </a:xfrm>
        <a:prstGeom prst="rect">
          <a:avLst/>
        </a:prstGeom>
      </xdr:spPr>
    </xdr:pic>
    <xdr:clientData/>
  </xdr:oneCellAnchor>
  <xdr:twoCellAnchor>
    <xdr:from>
      <xdr:col>0</xdr:col>
      <xdr:colOff>0</xdr:colOff>
      <xdr:row>0</xdr:row>
      <xdr:rowOff>0</xdr:rowOff>
    </xdr:from>
    <xdr:to>
      <xdr:col>9</xdr:col>
      <xdr:colOff>63500</xdr:colOff>
      <xdr:row>57</xdr:row>
      <xdr:rowOff>114300</xdr:rowOff>
    </xdr:to>
    <xdr:sp macro="" textlink="">
      <xdr:nvSpPr>
        <xdr:cNvPr id="4" name="矩形 3">
          <a:extLst>
            <a:ext uri="{FF2B5EF4-FFF2-40B4-BE49-F238E27FC236}">
              <a16:creationId xmlns:a16="http://schemas.microsoft.com/office/drawing/2014/main" id="{1BA7BE1E-6425-EA41-9C3C-C342F2DC9B79}"/>
            </a:ext>
          </a:extLst>
        </xdr:cNvPr>
        <xdr:cNvSpPr/>
      </xdr:nvSpPr>
      <xdr:spPr>
        <a:xfrm>
          <a:off x="0" y="0"/>
          <a:ext cx="14859000" cy="21996400"/>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zh-TW" altLang="en-US"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kcci.net/" TargetMode="External"/><Relationship Id="rId1" Type="http://schemas.openxmlformats.org/officeDocument/2006/relationships/hyperlink" Target="https://qr.payme.hsbc.com.hk/2/CHjEhKjdgeEopQ7TGm9Qw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DB5C-1B80-784E-9D3F-DFBC88A22956}">
  <sheetPr codeName="工作表1">
    <tabColor theme="7" tint="0.39997558519241921"/>
  </sheetPr>
  <dimension ref="A1:W139"/>
  <sheetViews>
    <sheetView tabSelected="1" zoomScale="60" zoomScaleNormal="60" workbookViewId="0">
      <selection activeCell="G16" sqref="G16"/>
    </sheetView>
  </sheetViews>
  <sheetFormatPr baseColWidth="10" defaultColWidth="11" defaultRowHeight="18"/>
  <cols>
    <col min="1" max="1" width="9.5" style="2" bestFit="1" customWidth="1"/>
    <col min="2" max="2" width="27.6640625" style="3" customWidth="1"/>
    <col min="3" max="3" width="25.83203125" style="3" customWidth="1"/>
    <col min="4" max="4" width="30.5" style="3" bestFit="1" customWidth="1"/>
    <col min="5" max="5" width="27.6640625" style="3" customWidth="1"/>
    <col min="6" max="6" width="55.33203125" style="3" customWidth="1"/>
    <col min="7" max="10" width="27.6640625" style="3" customWidth="1"/>
    <col min="11" max="11" width="38" style="3" customWidth="1"/>
    <col min="12" max="12" width="35.33203125" style="3" customWidth="1"/>
    <col min="13" max="13" width="33" style="3" customWidth="1"/>
    <col min="14" max="14" width="111" style="3" customWidth="1"/>
    <col min="15" max="15" width="18" style="3" customWidth="1"/>
    <col min="16" max="16" width="11.5" style="3" bestFit="1" customWidth="1"/>
    <col min="17" max="17" width="13.83203125" style="3" customWidth="1"/>
    <col min="18" max="18" width="12.6640625" style="3" customWidth="1"/>
    <col min="19" max="19" width="13.5" style="3" customWidth="1"/>
    <col min="20" max="20" width="23.33203125" style="3" customWidth="1"/>
    <col min="21" max="21" width="25.6640625" style="3" customWidth="1"/>
    <col min="22" max="22" width="103.1640625" style="3" hidden="1" customWidth="1"/>
    <col min="23" max="23" width="19.5" style="3" hidden="1" customWidth="1"/>
    <col min="24" max="24" width="17.6640625" style="3" customWidth="1"/>
    <col min="25" max="25" width="35.5" style="3" customWidth="1"/>
    <col min="26" max="26" width="12.6640625" style="3" customWidth="1"/>
    <col min="27" max="16384" width="11" style="3"/>
  </cols>
  <sheetData>
    <row r="1" spans="1:23" ht="19" customHeight="1" thickBot="1"/>
    <row r="2" spans="1:23" ht="47" customHeight="1">
      <c r="B2" s="190" t="s">
        <v>121</v>
      </c>
      <c r="C2" s="191"/>
      <c r="D2" s="191"/>
      <c r="E2" s="191"/>
      <c r="F2" s="191"/>
      <c r="G2" s="191"/>
      <c r="H2" s="191"/>
      <c r="I2" s="191"/>
      <c r="J2" s="192"/>
      <c r="K2" s="176" t="s">
        <v>128</v>
      </c>
      <c r="L2" s="177"/>
    </row>
    <row r="3" spans="1:23" ht="27.75" customHeight="1">
      <c r="B3" s="24" t="s">
        <v>82</v>
      </c>
      <c r="C3" s="161"/>
      <c r="D3" s="161"/>
      <c r="E3" s="161"/>
      <c r="F3" s="161"/>
      <c r="G3" s="182" t="s">
        <v>22</v>
      </c>
      <c r="H3" s="182"/>
      <c r="I3" s="182"/>
      <c r="J3" s="183"/>
      <c r="K3" s="178"/>
      <c r="L3" s="179"/>
    </row>
    <row r="4" spans="1:23" ht="49.5" customHeight="1">
      <c r="B4" s="162" t="s">
        <v>83</v>
      </c>
      <c r="C4" s="163"/>
      <c r="D4" s="163"/>
      <c r="E4" s="166" t="s">
        <v>84</v>
      </c>
      <c r="F4" s="167"/>
      <c r="G4" s="161"/>
      <c r="H4" s="161"/>
      <c r="I4" s="161"/>
      <c r="J4" s="184"/>
      <c r="K4" s="178"/>
      <c r="L4" s="179"/>
      <c r="P4" s="25"/>
      <c r="Q4" s="25"/>
      <c r="R4" s="25"/>
    </row>
    <row r="5" spans="1:23" ht="27.75" customHeight="1" thickBot="1">
      <c r="B5" s="164"/>
      <c r="C5" s="165"/>
      <c r="D5" s="165"/>
      <c r="E5" s="165"/>
      <c r="F5" s="165"/>
      <c r="G5" s="163" t="s">
        <v>17</v>
      </c>
      <c r="H5" s="163"/>
      <c r="I5" s="163"/>
      <c r="J5" s="185"/>
      <c r="K5" s="178"/>
      <c r="L5" s="179"/>
      <c r="P5" s="25"/>
      <c r="Q5" s="25"/>
      <c r="R5" s="25"/>
    </row>
    <row r="6" spans="1:23" ht="27.75" customHeight="1" thickBot="1">
      <c r="B6" s="164"/>
      <c r="C6" s="165"/>
      <c r="D6" s="165"/>
      <c r="E6" s="165"/>
      <c r="F6" s="165"/>
      <c r="G6" s="188"/>
      <c r="H6" s="188"/>
      <c r="I6" s="188"/>
      <c r="J6" s="189"/>
      <c r="K6" s="180"/>
      <c r="L6" s="181"/>
      <c r="P6" s="25"/>
      <c r="Q6" s="25"/>
      <c r="R6" s="25"/>
      <c r="V6" s="135" t="s">
        <v>113</v>
      </c>
      <c r="W6" s="80">
        <v>100</v>
      </c>
    </row>
    <row r="7" spans="1:23" ht="27.75" customHeight="1">
      <c r="B7" s="162" t="s">
        <v>34</v>
      </c>
      <c r="C7" s="165"/>
      <c r="D7" s="165"/>
      <c r="E7" s="163" t="s">
        <v>112</v>
      </c>
      <c r="F7" s="172"/>
      <c r="G7" s="188"/>
      <c r="H7" s="188"/>
      <c r="I7" s="188"/>
      <c r="J7" s="189"/>
      <c r="K7" s="176" t="s">
        <v>85</v>
      </c>
      <c r="L7" s="177"/>
      <c r="V7" s="136" t="s">
        <v>114</v>
      </c>
      <c r="W7" s="81">
        <v>200</v>
      </c>
    </row>
    <row r="8" spans="1:23" ht="27.75" customHeight="1">
      <c r="B8" s="162"/>
      <c r="C8" s="165"/>
      <c r="D8" s="165"/>
      <c r="E8" s="163"/>
      <c r="F8" s="165"/>
      <c r="G8" s="188"/>
      <c r="H8" s="188"/>
      <c r="I8" s="188"/>
      <c r="J8" s="189"/>
      <c r="K8" s="178"/>
      <c r="L8" s="179"/>
      <c r="V8" s="136" t="s">
        <v>119</v>
      </c>
      <c r="W8" s="81">
        <v>200</v>
      </c>
    </row>
    <row r="9" spans="1:23" ht="27.75" customHeight="1">
      <c r="B9" s="162" t="s">
        <v>35</v>
      </c>
      <c r="C9" s="165"/>
      <c r="D9" s="165"/>
      <c r="E9" s="163" t="s">
        <v>16</v>
      </c>
      <c r="F9" s="165"/>
      <c r="G9" s="163" t="s">
        <v>50</v>
      </c>
      <c r="H9" s="163"/>
      <c r="I9" s="163" t="s">
        <v>51</v>
      </c>
      <c r="J9" s="185"/>
      <c r="K9" s="178"/>
      <c r="L9" s="179"/>
      <c r="V9" s="136" t="s">
        <v>115</v>
      </c>
      <c r="W9" s="81">
        <v>200</v>
      </c>
    </row>
    <row r="10" spans="1:23" ht="27.75" customHeight="1" thickBot="1">
      <c r="B10" s="193"/>
      <c r="C10" s="173"/>
      <c r="D10" s="173"/>
      <c r="E10" s="168"/>
      <c r="F10" s="173"/>
      <c r="G10" s="186"/>
      <c r="H10" s="186"/>
      <c r="I10" s="186"/>
      <c r="J10" s="187"/>
      <c r="K10" s="180"/>
      <c r="L10" s="181"/>
      <c r="V10" s="136" t="s">
        <v>124</v>
      </c>
      <c r="W10" s="81">
        <v>300</v>
      </c>
    </row>
    <row r="11" spans="1:23" ht="27.75" customHeight="1">
      <c r="B11" s="28"/>
      <c r="C11" s="27"/>
      <c r="D11" s="26"/>
      <c r="E11" s="26"/>
      <c r="F11" s="26"/>
      <c r="G11" s="29"/>
      <c r="H11" s="29"/>
      <c r="I11" s="29"/>
      <c r="J11" s="29"/>
      <c r="K11" s="27"/>
      <c r="V11" s="136" t="s">
        <v>125</v>
      </c>
      <c r="W11" s="81">
        <v>380</v>
      </c>
    </row>
    <row r="12" spans="1:23" s="22" customFormat="1" ht="27.75" customHeight="1" thickBot="1">
      <c r="V12" s="137" t="s">
        <v>126</v>
      </c>
      <c r="W12" s="81">
        <v>450</v>
      </c>
    </row>
    <row r="13" spans="1:23" s="23" customFormat="1" ht="27.75" customHeight="1" thickBot="1">
      <c r="K13" s="22"/>
      <c r="L13" s="22"/>
      <c r="V13" s="133"/>
      <c r="W13" s="81"/>
    </row>
    <row r="14" spans="1:23" s="7" customFormat="1" ht="27.75" customHeight="1" thickBot="1">
      <c r="B14" s="169" t="s">
        <v>39</v>
      </c>
      <c r="C14" s="170"/>
      <c r="D14" s="170"/>
      <c r="E14" s="171"/>
      <c r="F14" s="46" t="s">
        <v>107</v>
      </c>
      <c r="G14" s="174" t="s">
        <v>38</v>
      </c>
      <c r="H14" s="174"/>
      <c r="I14" s="174"/>
      <c r="J14" s="175"/>
      <c r="K14" s="30" t="s">
        <v>60</v>
      </c>
      <c r="L14" s="31" t="s">
        <v>57</v>
      </c>
      <c r="N14" s="71" t="s">
        <v>55</v>
      </c>
      <c r="O14" s="71" t="s">
        <v>56</v>
      </c>
      <c r="P14" s="52" t="s">
        <v>58</v>
      </c>
      <c r="Q14" s="52" t="s">
        <v>61</v>
      </c>
      <c r="R14" s="72" t="s">
        <v>59</v>
      </c>
      <c r="S14" s="73" t="s">
        <v>62</v>
      </c>
      <c r="V14" s="134"/>
      <c r="W14" s="82"/>
    </row>
    <row r="15" spans="1:23" s="7" customFormat="1" ht="39" thickBot="1">
      <c r="B15" s="32" t="s">
        <v>21</v>
      </c>
      <c r="C15" s="33" t="s">
        <v>20</v>
      </c>
      <c r="D15" s="33" t="s">
        <v>108</v>
      </c>
      <c r="E15" s="33" t="s">
        <v>109</v>
      </c>
      <c r="F15" s="47" t="s">
        <v>110</v>
      </c>
      <c r="G15" s="34" t="s">
        <v>49</v>
      </c>
      <c r="H15" s="34" t="s">
        <v>6</v>
      </c>
      <c r="I15" s="34" t="s">
        <v>36</v>
      </c>
      <c r="J15" s="35" t="s">
        <v>37</v>
      </c>
      <c r="K15" s="36">
        <f>SUM(Q15:Q23,Q27:Q30)</f>
        <v>0</v>
      </c>
      <c r="L15" s="37">
        <f>SUM(S15:S23,S27:S30)</f>
        <v>0</v>
      </c>
      <c r="M15" s="29"/>
      <c r="N15" s="135" t="s">
        <v>113</v>
      </c>
      <c r="O15" s="146">
        <f>COUNTIFS($F$16:$F$115,"Set A : 電子獎狀PDF")</f>
        <v>0</v>
      </c>
      <c r="P15" s="147">
        <v>100</v>
      </c>
      <c r="Q15" s="148">
        <f>SUM(P15*O15)</f>
        <v>0</v>
      </c>
      <c r="R15" s="149">
        <v>420</v>
      </c>
      <c r="S15" s="150">
        <f>SUM(R15*O15)</f>
        <v>0</v>
      </c>
      <c r="V15" s="49" t="s">
        <v>52</v>
      </c>
      <c r="W15" s="86">
        <v>380</v>
      </c>
    </row>
    <row r="16" spans="1:23" s="7" customFormat="1" ht="50" customHeight="1">
      <c r="A16" s="7">
        <v>1</v>
      </c>
      <c r="B16" s="38"/>
      <c r="C16" s="39"/>
      <c r="D16" s="39"/>
      <c r="E16" s="39"/>
      <c r="F16" s="39"/>
      <c r="G16" s="39"/>
      <c r="H16" s="39"/>
      <c r="I16" s="39"/>
      <c r="J16" s="39"/>
      <c r="K16" s="89">
        <f>VLOOKUP(F16,$V$6:$W$19,2,FALSE)+VLOOKUP(G16,$V$6:$W$19,2,FALSE)+VLOOKUP(I16,$V$6:$W$19,2,FALSE)</f>
        <v>0</v>
      </c>
      <c r="L16" s="40">
        <f>VLOOKUP(F16,$V$22:$W$35,2,FALSE)+VLOOKUP(G16,$V$22:$W$35,2,FALSE)+VLOOKUP(I16,$V$22:$W$35,2,FALSE)</f>
        <v>0</v>
      </c>
      <c r="M16" s="29"/>
      <c r="N16" s="136" t="s">
        <v>114</v>
      </c>
      <c r="O16" s="78">
        <f>COUNTIFS($F$16:$F$115,"Set B : 特快電子獎狀PDF**")</f>
        <v>0</v>
      </c>
      <c r="P16" s="151">
        <v>200</v>
      </c>
      <c r="Q16" s="62">
        <f>SUM(P16*O16)</f>
        <v>0</v>
      </c>
      <c r="R16" s="152">
        <v>840</v>
      </c>
      <c r="S16" s="74">
        <f t="shared" ref="S16:S21" si="0">SUM(R16*O16)</f>
        <v>0</v>
      </c>
      <c r="V16" s="49" t="s">
        <v>54</v>
      </c>
      <c r="W16" s="86">
        <v>480</v>
      </c>
    </row>
    <row r="17" spans="1:23" s="7" customFormat="1" ht="50" customHeight="1">
      <c r="A17" s="7">
        <v>2</v>
      </c>
      <c r="B17" s="38"/>
      <c r="C17" s="39"/>
      <c r="D17" s="39"/>
      <c r="E17" s="39"/>
      <c r="F17" s="39"/>
      <c r="G17" s="39"/>
      <c r="H17" s="39"/>
      <c r="I17" s="39"/>
      <c r="J17" s="39"/>
      <c r="K17" s="89">
        <f t="shared" ref="K17:K81" si="1">VLOOKUP(F17,$V$6:$W$19,2,FALSE)+VLOOKUP(G17,$V$6:$W$19,2,FALSE)+VLOOKUP(I17,$V$6:$W$19,2,FALSE)</f>
        <v>0</v>
      </c>
      <c r="L17" s="40">
        <f t="shared" ref="L17:L80" si="2">VLOOKUP(F17,$V$22:$W$35,2,FALSE)+VLOOKUP(G17,$V$22:$W$35,2,FALSE)+VLOOKUP(I17,$V$22:$W$35,2,FALSE)</f>
        <v>0</v>
      </c>
      <c r="M17" s="29"/>
      <c r="N17" s="136" t="s">
        <v>119</v>
      </c>
      <c r="O17" s="78">
        <f>COUNTIFS($F$16:$F$115,"Set C : 電子獎狀PDF＋實體獎狀連精美膠套＋已包香港順豐速遞運費")</f>
        <v>0</v>
      </c>
      <c r="P17" s="151">
        <v>200</v>
      </c>
      <c r="Q17" s="62">
        <f t="shared" ref="Q17:Q21" si="3">SUM(P17*O17)</f>
        <v>0</v>
      </c>
      <c r="R17" s="152">
        <v>840</v>
      </c>
      <c r="S17" s="74">
        <f t="shared" si="0"/>
        <v>0</v>
      </c>
      <c r="V17" s="49" t="s">
        <v>53</v>
      </c>
      <c r="W17" s="86">
        <v>270</v>
      </c>
    </row>
    <row r="18" spans="1:23" s="7" customFormat="1" ht="50" customHeight="1">
      <c r="A18" s="7">
        <v>3</v>
      </c>
      <c r="B18" s="38"/>
      <c r="C18" s="39"/>
      <c r="D18" s="39"/>
      <c r="E18" s="39"/>
      <c r="F18" s="39"/>
      <c r="G18" s="39"/>
      <c r="H18" s="39"/>
      <c r="I18" s="39"/>
      <c r="K18" s="89">
        <f t="shared" si="1"/>
        <v>0</v>
      </c>
      <c r="L18" s="40">
        <f t="shared" si="2"/>
        <v>0</v>
      </c>
      <c r="M18" s="29"/>
      <c r="N18" s="136" t="s">
        <v>115</v>
      </c>
      <c r="O18" s="78">
        <f>COUNTIFS($F$16:$F$115,"Set D : 作品展覽費用乙次 #")</f>
        <v>0</v>
      </c>
      <c r="P18" s="151">
        <v>200</v>
      </c>
      <c r="Q18" s="62">
        <f t="shared" si="3"/>
        <v>0</v>
      </c>
      <c r="R18" s="152">
        <v>840</v>
      </c>
      <c r="S18" s="74">
        <f t="shared" si="0"/>
        <v>0</v>
      </c>
      <c r="V18" s="49" t="s">
        <v>45</v>
      </c>
      <c r="W18" s="86">
        <v>320</v>
      </c>
    </row>
    <row r="19" spans="1:23" s="7" customFormat="1" ht="50" customHeight="1" thickBot="1">
      <c r="A19" s="7">
        <v>4</v>
      </c>
      <c r="B19" s="38"/>
      <c r="C19" s="39"/>
      <c r="D19" s="39"/>
      <c r="E19" s="39"/>
      <c r="F19" s="39"/>
      <c r="G19" s="39"/>
      <c r="H19" s="39"/>
      <c r="I19" s="39"/>
      <c r="J19" s="39"/>
      <c r="K19" s="89">
        <f t="shared" si="1"/>
        <v>0</v>
      </c>
      <c r="L19" s="40">
        <f t="shared" si="2"/>
        <v>0</v>
      </c>
      <c r="M19" s="29"/>
      <c r="N19" s="136" t="s">
        <v>124</v>
      </c>
      <c r="O19" s="78">
        <f>COUNTIFS($F$16:$F$115,"Set E : 電子獎狀PDF+實體獎狀連精美膠套+獎牌^")</f>
        <v>0</v>
      </c>
      <c r="P19" s="151">
        <v>300</v>
      </c>
      <c r="Q19" s="62">
        <f t="shared" si="3"/>
        <v>0</v>
      </c>
      <c r="R19" s="152">
        <v>1260</v>
      </c>
      <c r="S19" s="74">
        <f t="shared" si="0"/>
        <v>0</v>
      </c>
      <c r="V19" s="50">
        <v>0</v>
      </c>
      <c r="W19" s="87">
        <v>0</v>
      </c>
    </row>
    <row r="20" spans="1:23" s="7" customFormat="1" ht="50" customHeight="1">
      <c r="A20" s="7">
        <v>5</v>
      </c>
      <c r="B20" s="38"/>
      <c r="C20" s="39"/>
      <c r="D20" s="39"/>
      <c r="E20" s="39"/>
      <c r="F20" s="39"/>
      <c r="G20" s="39"/>
      <c r="H20" s="39"/>
      <c r="I20" s="39"/>
      <c r="J20" s="39"/>
      <c r="K20" s="89">
        <f t="shared" si="1"/>
        <v>0</v>
      </c>
      <c r="L20" s="40">
        <f t="shared" si="2"/>
        <v>0</v>
      </c>
      <c r="M20" s="29"/>
      <c r="N20" s="136" t="s">
        <v>125</v>
      </c>
      <c r="O20" s="78">
        <f>COUNTIFS($F$16:$F$115,"Set F : 電子獎狀PDF+實體獎狀連精美膠套+獎盃（細）^+作品展覽費用乙次 #")</f>
        <v>0</v>
      </c>
      <c r="P20" s="151">
        <v>380</v>
      </c>
      <c r="Q20" s="62">
        <f t="shared" si="3"/>
        <v>0</v>
      </c>
      <c r="R20" s="152">
        <v>1600</v>
      </c>
      <c r="S20" s="74">
        <f t="shared" si="0"/>
        <v>0</v>
      </c>
    </row>
    <row r="21" spans="1:23" s="7" customFormat="1" ht="50" customHeight="1" thickBot="1">
      <c r="A21" s="7">
        <v>6</v>
      </c>
      <c r="B21" s="38"/>
      <c r="C21" s="39"/>
      <c r="D21" s="39"/>
      <c r="E21" s="39"/>
      <c r="F21" s="39"/>
      <c r="G21" s="39"/>
      <c r="H21" s="39"/>
      <c r="I21" s="39"/>
      <c r="J21" s="39"/>
      <c r="K21" s="89">
        <f t="shared" si="1"/>
        <v>0</v>
      </c>
      <c r="L21" s="40">
        <f>VLOOKUP(F21,$V$22:$W$35,2,FALSE)+VLOOKUP(G21,$V$22:$W$35,2,FALSE)+VLOOKUP(I21,$V$22:$W$35,2,FALSE)</f>
        <v>0</v>
      </c>
      <c r="M21" s="29"/>
      <c r="N21" s="137" t="s">
        <v>126</v>
      </c>
      <c r="O21" s="79">
        <f>COUNTIFS($F$16:$F$115,"Set G : 電子獎狀PDF+實體獎狀連精美膠套+獎牌^+獎盃（細）^+作品展覽費用乙次 #")</f>
        <v>0</v>
      </c>
      <c r="P21" s="75">
        <v>450</v>
      </c>
      <c r="Q21" s="67">
        <f t="shared" si="3"/>
        <v>0</v>
      </c>
      <c r="R21" s="76">
        <v>1890</v>
      </c>
      <c r="S21" s="77">
        <f t="shared" si="0"/>
        <v>0</v>
      </c>
    </row>
    <row r="22" spans="1:23" s="7" customFormat="1" ht="50" customHeight="1">
      <c r="A22" s="7">
        <v>7</v>
      </c>
      <c r="B22" s="38"/>
      <c r="C22" s="39"/>
      <c r="D22" s="39"/>
      <c r="E22" s="39"/>
      <c r="F22" s="39"/>
      <c r="G22" s="39"/>
      <c r="H22" s="39"/>
      <c r="I22" s="39"/>
      <c r="J22" s="39"/>
      <c r="K22" s="89">
        <f t="shared" si="1"/>
        <v>0</v>
      </c>
      <c r="L22" s="40">
        <f t="shared" si="2"/>
        <v>0</v>
      </c>
      <c r="M22" s="29"/>
      <c r="N22" s="88"/>
      <c r="O22" s="141"/>
      <c r="P22" s="142"/>
      <c r="Q22" s="143"/>
      <c r="R22" s="144"/>
      <c r="S22" s="145"/>
      <c r="V22" s="135" t="s">
        <v>113</v>
      </c>
      <c r="W22" s="83">
        <v>420</v>
      </c>
    </row>
    <row r="23" spans="1:23" s="7" customFormat="1" ht="50" customHeight="1">
      <c r="A23" s="7">
        <v>8</v>
      </c>
      <c r="B23" s="38"/>
      <c r="C23" s="39"/>
      <c r="D23" s="39"/>
      <c r="E23" s="39"/>
      <c r="F23" s="39"/>
      <c r="G23" s="39"/>
      <c r="H23" s="39"/>
      <c r="I23" s="39"/>
      <c r="J23" s="39"/>
      <c r="K23" s="89">
        <f t="shared" si="1"/>
        <v>0</v>
      </c>
      <c r="L23" s="40">
        <f t="shared" si="2"/>
        <v>0</v>
      </c>
      <c r="M23" s="29"/>
      <c r="N23" s="88"/>
      <c r="O23" s="141"/>
      <c r="P23" s="142"/>
      <c r="Q23" s="143"/>
      <c r="R23" s="144"/>
      <c r="S23" s="145"/>
      <c r="V23" s="136" t="s">
        <v>114</v>
      </c>
      <c r="W23" s="84">
        <v>840</v>
      </c>
    </row>
    <row r="24" spans="1:23" s="7" customFormat="1" ht="50" customHeight="1">
      <c r="A24" s="7">
        <v>9</v>
      </c>
      <c r="B24" s="38"/>
      <c r="C24" s="39"/>
      <c r="D24" s="39"/>
      <c r="E24" s="39"/>
      <c r="F24" s="39"/>
      <c r="G24" s="39"/>
      <c r="H24" s="39"/>
      <c r="I24" s="39"/>
      <c r="J24" s="39"/>
      <c r="K24" s="89">
        <f t="shared" si="1"/>
        <v>0</v>
      </c>
      <c r="L24" s="40">
        <f t="shared" si="2"/>
        <v>0</v>
      </c>
      <c r="M24" s="29"/>
      <c r="N24" s="29"/>
      <c r="V24" s="136" t="s">
        <v>119</v>
      </c>
      <c r="W24" s="84">
        <v>840</v>
      </c>
    </row>
    <row r="25" spans="1:23" s="7" customFormat="1" ht="50" customHeight="1" thickBot="1">
      <c r="A25" s="7">
        <v>10</v>
      </c>
      <c r="B25" s="38"/>
      <c r="C25" s="39"/>
      <c r="D25" s="39"/>
      <c r="E25" s="39"/>
      <c r="F25" s="39"/>
      <c r="G25" s="39"/>
      <c r="H25" s="39"/>
      <c r="I25" s="39"/>
      <c r="J25" s="39"/>
      <c r="K25" s="89">
        <f t="shared" si="1"/>
        <v>0</v>
      </c>
      <c r="L25" s="40">
        <f t="shared" si="2"/>
        <v>0</v>
      </c>
      <c r="M25" s="29"/>
      <c r="V25" s="136" t="s">
        <v>115</v>
      </c>
      <c r="W25" s="84">
        <v>840</v>
      </c>
    </row>
    <row r="26" spans="1:23" s="7" customFormat="1" ht="50" customHeight="1" thickBot="1">
      <c r="A26" s="7">
        <v>11</v>
      </c>
      <c r="B26" s="38"/>
      <c r="C26" s="39"/>
      <c r="D26" s="39"/>
      <c r="E26" s="39"/>
      <c r="F26" s="39"/>
      <c r="G26" s="39"/>
      <c r="H26" s="39"/>
      <c r="I26" s="39"/>
      <c r="J26" s="39"/>
      <c r="K26" s="89">
        <f t="shared" si="1"/>
        <v>0</v>
      </c>
      <c r="L26" s="40">
        <f t="shared" si="2"/>
        <v>0</v>
      </c>
      <c r="M26" s="29"/>
      <c r="N26" s="55" t="s">
        <v>111</v>
      </c>
      <c r="O26" s="56" t="s">
        <v>56</v>
      </c>
      <c r="P26" s="57" t="s">
        <v>58</v>
      </c>
      <c r="Q26" s="58" t="s">
        <v>61</v>
      </c>
      <c r="R26" s="59" t="s">
        <v>59</v>
      </c>
      <c r="S26" s="60" t="s">
        <v>62</v>
      </c>
      <c r="V26" s="136" t="s">
        <v>124</v>
      </c>
      <c r="W26" s="84">
        <v>1260</v>
      </c>
    </row>
    <row r="27" spans="1:23" s="7" customFormat="1" ht="50" customHeight="1">
      <c r="A27" s="7">
        <v>12</v>
      </c>
      <c r="B27" s="38"/>
      <c r="C27" s="39"/>
      <c r="D27" s="39"/>
      <c r="E27" s="39"/>
      <c r="F27" s="39"/>
      <c r="G27" s="39"/>
      <c r="H27" s="39"/>
      <c r="I27" s="39"/>
      <c r="J27" s="39"/>
      <c r="K27" s="89">
        <f t="shared" si="1"/>
        <v>0</v>
      </c>
      <c r="L27" s="40">
        <f t="shared" si="2"/>
        <v>0</v>
      </c>
      <c r="M27" s="29"/>
      <c r="N27" s="61" t="s">
        <v>52</v>
      </c>
      <c r="O27" s="53">
        <f>COUNTIFS(I16:I115,N27)</f>
        <v>0</v>
      </c>
      <c r="P27" s="62">
        <v>380</v>
      </c>
      <c r="Q27" s="63">
        <f>SUM(O27*P27)</f>
        <v>0</v>
      </c>
      <c r="R27" s="64">
        <v>1520</v>
      </c>
      <c r="S27" s="65">
        <f>SUM(R27*O27)</f>
        <v>0</v>
      </c>
      <c r="V27" s="136" t="s">
        <v>125</v>
      </c>
      <c r="W27" s="84">
        <v>1600</v>
      </c>
    </row>
    <row r="28" spans="1:23" s="7" customFormat="1" ht="50" customHeight="1" thickBot="1">
      <c r="A28" s="7">
        <v>13</v>
      </c>
      <c r="B28" s="38"/>
      <c r="C28" s="39"/>
      <c r="D28" s="39"/>
      <c r="E28" s="39"/>
      <c r="F28" s="39"/>
      <c r="G28" s="39"/>
      <c r="H28" s="39"/>
      <c r="I28" s="39"/>
      <c r="J28" s="39"/>
      <c r="K28" s="89">
        <f t="shared" si="1"/>
        <v>0</v>
      </c>
      <c r="L28" s="40">
        <f t="shared" si="2"/>
        <v>0</v>
      </c>
      <c r="M28" s="29"/>
      <c r="N28" s="61" t="s">
        <v>54</v>
      </c>
      <c r="O28" s="53">
        <f>COUNTIFS(I16:I115,N28)</f>
        <v>0</v>
      </c>
      <c r="P28" s="62">
        <v>480</v>
      </c>
      <c r="Q28" s="63">
        <f t="shared" ref="Q28:Q30" si="4">SUM(O28*P28)</f>
        <v>0</v>
      </c>
      <c r="R28" s="64">
        <v>1920</v>
      </c>
      <c r="S28" s="65">
        <f t="shared" ref="S28:S30" si="5">SUM(R28*O28)</f>
        <v>0</v>
      </c>
      <c r="V28" s="137" t="s">
        <v>126</v>
      </c>
      <c r="W28" s="84">
        <v>1890</v>
      </c>
    </row>
    <row r="29" spans="1:23" s="7" customFormat="1" ht="50" customHeight="1">
      <c r="A29" s="7">
        <v>14</v>
      </c>
      <c r="B29" s="38"/>
      <c r="C29" s="39"/>
      <c r="D29" s="39"/>
      <c r="E29" s="39"/>
      <c r="F29" s="39"/>
      <c r="G29" s="39"/>
      <c r="H29" s="39"/>
      <c r="I29" s="39"/>
      <c r="J29" s="39"/>
      <c r="K29" s="89">
        <f t="shared" si="1"/>
        <v>0</v>
      </c>
      <c r="L29" s="40">
        <f t="shared" si="2"/>
        <v>0</v>
      </c>
      <c r="M29" s="29"/>
      <c r="N29" s="61" t="s">
        <v>53</v>
      </c>
      <c r="O29" s="53">
        <f>COUNTIFS(G16:G115,N29)</f>
        <v>0</v>
      </c>
      <c r="P29" s="62">
        <v>270</v>
      </c>
      <c r="Q29" s="63">
        <f t="shared" si="4"/>
        <v>0</v>
      </c>
      <c r="R29" s="64">
        <v>1080</v>
      </c>
      <c r="S29" s="65">
        <f t="shared" si="5"/>
        <v>0</v>
      </c>
      <c r="V29" s="133"/>
      <c r="W29" s="84"/>
    </row>
    <row r="30" spans="1:23" s="7" customFormat="1" ht="50" customHeight="1" thickBot="1">
      <c r="A30" s="7">
        <v>15</v>
      </c>
      <c r="B30" s="38"/>
      <c r="C30" s="39"/>
      <c r="D30" s="39"/>
      <c r="E30" s="39"/>
      <c r="F30" s="39"/>
      <c r="G30" s="39"/>
      <c r="H30" s="39"/>
      <c r="I30" s="39"/>
      <c r="J30" s="39"/>
      <c r="K30" s="89">
        <f>VLOOKUP(F30,$V$6:$W$19,2,FALSE)+VLOOKUP(G30,$V$6:$W$19,2,FALSE)+VLOOKUP(I30,$V$6:$W$19,2,FALSE)</f>
        <v>0</v>
      </c>
      <c r="L30" s="40">
        <f t="shared" si="2"/>
        <v>0</v>
      </c>
      <c r="M30" s="29"/>
      <c r="N30" s="66" t="s">
        <v>45</v>
      </c>
      <c r="O30" s="54">
        <f>COUNTIFS(G16:G115,N30)</f>
        <v>0</v>
      </c>
      <c r="P30" s="67">
        <v>320</v>
      </c>
      <c r="Q30" s="68">
        <f t="shared" si="4"/>
        <v>0</v>
      </c>
      <c r="R30" s="69">
        <v>1280</v>
      </c>
      <c r="S30" s="70">
        <f t="shared" si="5"/>
        <v>0</v>
      </c>
      <c r="V30" s="134"/>
      <c r="W30" s="85"/>
    </row>
    <row r="31" spans="1:23" s="7" customFormat="1" ht="50" customHeight="1">
      <c r="A31" s="7">
        <v>16</v>
      </c>
      <c r="B31" s="38"/>
      <c r="C31" s="39"/>
      <c r="D31" s="39"/>
      <c r="E31" s="39"/>
      <c r="F31" s="39"/>
      <c r="G31" s="39"/>
      <c r="H31" s="39"/>
      <c r="I31" s="39"/>
      <c r="J31" s="39"/>
      <c r="K31" s="89">
        <f t="shared" si="1"/>
        <v>0</v>
      </c>
      <c r="L31" s="40">
        <f t="shared" si="2"/>
        <v>0</v>
      </c>
      <c r="M31" s="29"/>
      <c r="N31" s="29"/>
      <c r="V31" s="49" t="s">
        <v>52</v>
      </c>
      <c r="W31" s="84">
        <v>1520</v>
      </c>
    </row>
    <row r="32" spans="1:23" s="7" customFormat="1" ht="50" customHeight="1">
      <c r="A32" s="7">
        <v>17</v>
      </c>
      <c r="B32" s="38"/>
      <c r="C32" s="39"/>
      <c r="D32" s="39"/>
      <c r="E32" s="39"/>
      <c r="F32" s="39"/>
      <c r="G32" s="39"/>
      <c r="H32" s="39"/>
      <c r="I32" s="39"/>
      <c r="J32" s="39"/>
      <c r="K32" s="89">
        <f t="shared" si="1"/>
        <v>0</v>
      </c>
      <c r="L32" s="40">
        <f t="shared" si="2"/>
        <v>0</v>
      </c>
      <c r="M32" s="29"/>
      <c r="N32" s="29"/>
      <c r="V32" s="49" t="s">
        <v>54</v>
      </c>
      <c r="W32" s="84">
        <v>1920</v>
      </c>
    </row>
    <row r="33" spans="1:23" s="7" customFormat="1" ht="50" customHeight="1">
      <c r="A33" s="7">
        <v>18</v>
      </c>
      <c r="B33" s="38"/>
      <c r="C33" s="39"/>
      <c r="D33" s="39"/>
      <c r="E33" s="39"/>
      <c r="F33" s="39"/>
      <c r="G33" s="39"/>
      <c r="H33" s="39"/>
      <c r="I33" s="39"/>
      <c r="J33" s="39"/>
      <c r="K33" s="89">
        <f t="shared" si="1"/>
        <v>0</v>
      </c>
      <c r="L33" s="40">
        <f t="shared" si="2"/>
        <v>0</v>
      </c>
      <c r="M33" s="29"/>
      <c r="N33" s="29"/>
      <c r="V33" s="49" t="s">
        <v>53</v>
      </c>
      <c r="W33" s="84">
        <v>1080</v>
      </c>
    </row>
    <row r="34" spans="1:23" s="7" customFormat="1" ht="50" customHeight="1">
      <c r="A34" s="7">
        <v>19</v>
      </c>
      <c r="B34" s="38"/>
      <c r="C34" s="39"/>
      <c r="D34" s="39"/>
      <c r="E34" s="39"/>
      <c r="F34" s="39"/>
      <c r="G34" s="39"/>
      <c r="H34" s="39"/>
      <c r="I34" s="39"/>
      <c r="J34" s="39"/>
      <c r="K34" s="89">
        <f t="shared" si="1"/>
        <v>0</v>
      </c>
      <c r="L34" s="40">
        <f t="shared" si="2"/>
        <v>0</v>
      </c>
      <c r="M34" s="29"/>
      <c r="N34" s="29"/>
      <c r="V34" s="49" t="s">
        <v>45</v>
      </c>
      <c r="W34" s="84">
        <v>1280</v>
      </c>
    </row>
    <row r="35" spans="1:23" s="7" customFormat="1" ht="50" customHeight="1" thickBot="1">
      <c r="A35" s="7">
        <v>20</v>
      </c>
      <c r="B35" s="38"/>
      <c r="C35" s="39"/>
      <c r="D35" s="39"/>
      <c r="E35" s="39"/>
      <c r="F35" s="39"/>
      <c r="G35" s="39"/>
      <c r="H35" s="39"/>
      <c r="I35" s="39"/>
      <c r="J35" s="39"/>
      <c r="K35" s="89">
        <f t="shared" si="1"/>
        <v>0</v>
      </c>
      <c r="L35" s="40">
        <f t="shared" si="2"/>
        <v>0</v>
      </c>
      <c r="M35" s="29"/>
      <c r="N35" s="29"/>
      <c r="V35" s="50">
        <v>0</v>
      </c>
      <c r="W35" s="85">
        <v>0</v>
      </c>
    </row>
    <row r="36" spans="1:23" s="7" customFormat="1" ht="50" customHeight="1">
      <c r="A36" s="7">
        <v>21</v>
      </c>
      <c r="B36" s="38"/>
      <c r="C36" s="39"/>
      <c r="D36" s="39"/>
      <c r="E36" s="39"/>
      <c r="F36" s="39"/>
      <c r="G36" s="39"/>
      <c r="H36" s="39"/>
      <c r="I36" s="39"/>
      <c r="J36" s="39"/>
      <c r="K36" s="89">
        <f t="shared" si="1"/>
        <v>0</v>
      </c>
      <c r="L36" s="40">
        <f t="shared" si="2"/>
        <v>0</v>
      </c>
      <c r="M36" s="29"/>
      <c r="N36" s="29"/>
    </row>
    <row r="37" spans="1:23" s="7" customFormat="1" ht="50" customHeight="1">
      <c r="A37" s="7">
        <v>22</v>
      </c>
      <c r="B37" s="38"/>
      <c r="C37" s="39"/>
      <c r="D37" s="39"/>
      <c r="E37" s="39"/>
      <c r="F37" s="39"/>
      <c r="G37" s="39"/>
      <c r="H37" s="39"/>
      <c r="I37" s="39"/>
      <c r="J37" s="39"/>
      <c r="K37" s="89">
        <f>VLOOKUP(F37,$V$6:$W$19,2,FALSE)+VLOOKUP(G37,$V$6:$W$19,2,FALSE)+VLOOKUP(I37,$V$6:$W$19,2,FALSE)</f>
        <v>0</v>
      </c>
      <c r="L37" s="40">
        <f t="shared" si="2"/>
        <v>0</v>
      </c>
      <c r="M37" s="29"/>
      <c r="N37" s="29"/>
    </row>
    <row r="38" spans="1:23" s="7" customFormat="1" ht="50" customHeight="1">
      <c r="A38" s="7">
        <v>23</v>
      </c>
      <c r="B38" s="38"/>
      <c r="C38" s="39"/>
      <c r="D38" s="39"/>
      <c r="E38" s="39"/>
      <c r="F38" s="39"/>
      <c r="G38" s="39"/>
      <c r="H38" s="39"/>
      <c r="I38" s="39"/>
      <c r="J38" s="39"/>
      <c r="K38" s="89">
        <f t="shared" si="1"/>
        <v>0</v>
      </c>
      <c r="L38" s="40">
        <f t="shared" si="2"/>
        <v>0</v>
      </c>
      <c r="M38" s="29"/>
      <c r="N38" s="29"/>
    </row>
    <row r="39" spans="1:23" s="7" customFormat="1" ht="50" customHeight="1">
      <c r="A39" s="7">
        <v>24</v>
      </c>
      <c r="B39" s="38"/>
      <c r="C39" s="39"/>
      <c r="D39" s="39"/>
      <c r="E39" s="39"/>
      <c r="F39" s="39"/>
      <c r="G39" s="39"/>
      <c r="H39" s="39"/>
      <c r="I39" s="39"/>
      <c r="J39" s="39"/>
      <c r="K39" s="89">
        <f t="shared" si="1"/>
        <v>0</v>
      </c>
      <c r="L39" s="40">
        <f t="shared" si="2"/>
        <v>0</v>
      </c>
      <c r="M39" s="29"/>
      <c r="N39" s="29"/>
    </row>
    <row r="40" spans="1:23" s="7" customFormat="1" ht="50" customHeight="1">
      <c r="A40" s="7">
        <v>25</v>
      </c>
      <c r="B40" s="38"/>
      <c r="C40" s="39"/>
      <c r="D40" s="39"/>
      <c r="E40" s="39"/>
      <c r="F40" s="39"/>
      <c r="G40" s="39"/>
      <c r="H40" s="39"/>
      <c r="I40" s="39"/>
      <c r="J40" s="39"/>
      <c r="K40" s="89">
        <f t="shared" si="1"/>
        <v>0</v>
      </c>
      <c r="L40" s="40">
        <f t="shared" si="2"/>
        <v>0</v>
      </c>
      <c r="M40" s="29"/>
      <c r="N40" s="29"/>
    </row>
    <row r="41" spans="1:23" s="7" customFormat="1" ht="50" customHeight="1">
      <c r="A41" s="7">
        <v>26</v>
      </c>
      <c r="B41" s="38"/>
      <c r="C41" s="39"/>
      <c r="D41" s="39"/>
      <c r="E41" s="39"/>
      <c r="F41" s="39"/>
      <c r="G41" s="39"/>
      <c r="H41" s="39"/>
      <c r="I41" s="39"/>
      <c r="J41" s="39"/>
      <c r="K41" s="89">
        <f t="shared" si="1"/>
        <v>0</v>
      </c>
      <c r="L41" s="40">
        <f t="shared" si="2"/>
        <v>0</v>
      </c>
      <c r="M41" s="29"/>
      <c r="N41" s="29"/>
    </row>
    <row r="42" spans="1:23" s="7" customFormat="1" ht="50" customHeight="1">
      <c r="A42" s="7">
        <v>27</v>
      </c>
      <c r="B42" s="38"/>
      <c r="C42" s="39"/>
      <c r="D42" s="39"/>
      <c r="E42" s="39"/>
      <c r="F42" s="39"/>
      <c r="G42" s="39"/>
      <c r="H42" s="39"/>
      <c r="I42" s="39"/>
      <c r="J42" s="39"/>
      <c r="K42" s="89">
        <f t="shared" si="1"/>
        <v>0</v>
      </c>
      <c r="L42" s="40">
        <f t="shared" si="2"/>
        <v>0</v>
      </c>
      <c r="M42" s="29"/>
      <c r="N42" s="29"/>
    </row>
    <row r="43" spans="1:23" s="7" customFormat="1" ht="50" customHeight="1">
      <c r="A43" s="7">
        <v>28</v>
      </c>
      <c r="B43" s="38"/>
      <c r="C43" s="39"/>
      <c r="D43" s="39"/>
      <c r="E43" s="39"/>
      <c r="F43" s="39"/>
      <c r="G43" s="39"/>
      <c r="H43" s="39"/>
      <c r="I43" s="39"/>
      <c r="J43" s="39"/>
      <c r="K43" s="89">
        <f t="shared" si="1"/>
        <v>0</v>
      </c>
      <c r="L43" s="40">
        <f t="shared" si="2"/>
        <v>0</v>
      </c>
      <c r="M43" s="29"/>
      <c r="N43" s="29"/>
    </row>
    <row r="44" spans="1:23" s="7" customFormat="1" ht="50" customHeight="1">
      <c r="A44" s="7">
        <v>29</v>
      </c>
      <c r="B44" s="38"/>
      <c r="C44" s="39"/>
      <c r="D44" s="39"/>
      <c r="E44" s="39"/>
      <c r="F44" s="39"/>
      <c r="G44" s="39"/>
      <c r="H44" s="39"/>
      <c r="I44" s="39"/>
      <c r="J44" s="39"/>
      <c r="K44" s="89">
        <f t="shared" si="1"/>
        <v>0</v>
      </c>
      <c r="L44" s="40">
        <f t="shared" si="2"/>
        <v>0</v>
      </c>
      <c r="M44" s="29"/>
      <c r="N44" s="29"/>
    </row>
    <row r="45" spans="1:23" s="7" customFormat="1" ht="50" customHeight="1">
      <c r="A45" s="7">
        <v>30</v>
      </c>
      <c r="B45" s="38"/>
      <c r="C45" s="39"/>
      <c r="D45" s="39"/>
      <c r="E45" s="39"/>
      <c r="F45" s="39"/>
      <c r="G45" s="39"/>
      <c r="H45" s="39"/>
      <c r="I45" s="39"/>
      <c r="J45" s="39"/>
      <c r="K45" s="89">
        <f t="shared" si="1"/>
        <v>0</v>
      </c>
      <c r="L45" s="40">
        <f t="shared" si="2"/>
        <v>0</v>
      </c>
      <c r="M45" s="29"/>
      <c r="N45" s="29"/>
    </row>
    <row r="46" spans="1:23" s="7" customFormat="1" ht="50" customHeight="1">
      <c r="A46" s="7">
        <v>31</v>
      </c>
      <c r="B46" s="38"/>
      <c r="C46" s="39"/>
      <c r="D46" s="39"/>
      <c r="E46" s="39"/>
      <c r="F46" s="39"/>
      <c r="G46" s="39"/>
      <c r="H46" s="39"/>
      <c r="I46" s="39"/>
      <c r="J46" s="39"/>
      <c r="K46" s="89">
        <f t="shared" si="1"/>
        <v>0</v>
      </c>
      <c r="L46" s="40">
        <f t="shared" si="2"/>
        <v>0</v>
      </c>
      <c r="M46" s="29"/>
      <c r="N46" s="29"/>
    </row>
    <row r="47" spans="1:23" s="7" customFormat="1" ht="50" customHeight="1">
      <c r="A47" s="7">
        <v>32</v>
      </c>
      <c r="B47" s="38"/>
      <c r="C47" s="39"/>
      <c r="D47" s="39"/>
      <c r="E47" s="39"/>
      <c r="F47" s="39"/>
      <c r="G47" s="39"/>
      <c r="H47" s="39"/>
      <c r="I47" s="39"/>
      <c r="J47" s="39"/>
      <c r="K47" s="89">
        <f t="shared" si="1"/>
        <v>0</v>
      </c>
      <c r="L47" s="40">
        <f t="shared" si="2"/>
        <v>0</v>
      </c>
      <c r="M47" s="29"/>
      <c r="N47" s="29"/>
    </row>
    <row r="48" spans="1:23" s="7" customFormat="1" ht="50" customHeight="1">
      <c r="A48" s="7">
        <v>33</v>
      </c>
      <c r="B48" s="38"/>
      <c r="C48" s="39"/>
      <c r="D48" s="39"/>
      <c r="E48" s="39"/>
      <c r="F48" s="39"/>
      <c r="G48" s="39"/>
      <c r="H48" s="39"/>
      <c r="I48" s="39"/>
      <c r="J48" s="39"/>
      <c r="K48" s="89">
        <f t="shared" si="1"/>
        <v>0</v>
      </c>
      <c r="L48" s="40">
        <f t="shared" si="2"/>
        <v>0</v>
      </c>
      <c r="M48" s="29"/>
      <c r="N48" s="29"/>
    </row>
    <row r="49" spans="1:14" s="7" customFormat="1" ht="50" customHeight="1">
      <c r="A49" s="7">
        <v>34</v>
      </c>
      <c r="B49" s="38"/>
      <c r="C49" s="39"/>
      <c r="D49" s="39"/>
      <c r="E49" s="39"/>
      <c r="F49" s="39"/>
      <c r="G49" s="39"/>
      <c r="H49" s="39"/>
      <c r="I49" s="39"/>
      <c r="J49" s="39"/>
      <c r="K49" s="89">
        <f t="shared" si="1"/>
        <v>0</v>
      </c>
      <c r="L49" s="40">
        <f t="shared" si="2"/>
        <v>0</v>
      </c>
      <c r="M49" s="29"/>
      <c r="N49" s="29"/>
    </row>
    <row r="50" spans="1:14" s="7" customFormat="1" ht="50" customHeight="1">
      <c r="A50" s="7">
        <v>35</v>
      </c>
      <c r="B50" s="38"/>
      <c r="C50" s="39"/>
      <c r="D50" s="39"/>
      <c r="E50" s="39"/>
      <c r="F50" s="39"/>
      <c r="G50" s="39"/>
      <c r="H50" s="39"/>
      <c r="I50" s="39"/>
      <c r="J50" s="39"/>
      <c r="K50" s="89">
        <f>VLOOKUP(F50,$V$6:$W$19,2,FALSE)+VLOOKUP(G50,$V$6:$W$19,2,FALSE)+VLOOKUP(I50,$V$6:$W$19,2,FALSE)</f>
        <v>0</v>
      </c>
      <c r="L50" s="40">
        <f t="shared" si="2"/>
        <v>0</v>
      </c>
      <c r="M50" s="29"/>
      <c r="N50" s="29"/>
    </row>
    <row r="51" spans="1:14" s="7" customFormat="1" ht="50" customHeight="1">
      <c r="A51" s="7">
        <v>36</v>
      </c>
      <c r="B51" s="38"/>
      <c r="C51" s="39"/>
      <c r="D51" s="39"/>
      <c r="E51" s="39"/>
      <c r="F51" s="39"/>
      <c r="G51" s="39"/>
      <c r="H51" s="39"/>
      <c r="I51" s="39"/>
      <c r="J51" s="39"/>
      <c r="K51" s="89">
        <f t="shared" si="1"/>
        <v>0</v>
      </c>
      <c r="L51" s="40">
        <f t="shared" si="2"/>
        <v>0</v>
      </c>
      <c r="M51" s="29"/>
      <c r="N51" s="29"/>
    </row>
    <row r="52" spans="1:14" s="7" customFormat="1" ht="50" customHeight="1">
      <c r="A52" s="7">
        <v>37</v>
      </c>
      <c r="B52" s="38"/>
      <c r="C52" s="39"/>
      <c r="D52" s="39"/>
      <c r="E52" s="39"/>
      <c r="F52" s="39"/>
      <c r="G52" s="39"/>
      <c r="H52" s="39"/>
      <c r="I52" s="39"/>
      <c r="J52" s="39"/>
      <c r="K52" s="89">
        <f t="shared" si="1"/>
        <v>0</v>
      </c>
      <c r="L52" s="40">
        <f t="shared" si="2"/>
        <v>0</v>
      </c>
      <c r="M52" s="29"/>
      <c r="N52" s="29"/>
    </row>
    <row r="53" spans="1:14" s="7" customFormat="1" ht="50" customHeight="1">
      <c r="A53" s="7">
        <v>38</v>
      </c>
      <c r="B53" s="38"/>
      <c r="C53" s="39"/>
      <c r="D53" s="39"/>
      <c r="E53" s="39"/>
      <c r="F53" s="39"/>
      <c r="G53" s="39"/>
      <c r="H53" s="39"/>
      <c r="I53" s="39"/>
      <c r="J53" s="39"/>
      <c r="K53" s="89">
        <f t="shared" si="1"/>
        <v>0</v>
      </c>
      <c r="L53" s="40">
        <f t="shared" si="2"/>
        <v>0</v>
      </c>
      <c r="M53" s="29"/>
      <c r="N53" s="29"/>
    </row>
    <row r="54" spans="1:14" s="7" customFormat="1" ht="50" customHeight="1">
      <c r="A54" s="7">
        <v>39</v>
      </c>
      <c r="B54" s="38"/>
      <c r="C54" s="39"/>
      <c r="D54" s="39"/>
      <c r="E54" s="39"/>
      <c r="F54" s="39"/>
      <c r="G54" s="39"/>
      <c r="H54" s="39"/>
      <c r="I54" s="39"/>
      <c r="J54" s="39"/>
      <c r="K54" s="89">
        <f t="shared" si="1"/>
        <v>0</v>
      </c>
      <c r="L54" s="40">
        <f t="shared" si="2"/>
        <v>0</v>
      </c>
      <c r="M54" s="29"/>
      <c r="N54" s="29"/>
    </row>
    <row r="55" spans="1:14" s="7" customFormat="1" ht="50" customHeight="1">
      <c r="A55" s="7">
        <v>40</v>
      </c>
      <c r="B55" s="38"/>
      <c r="C55" s="39"/>
      <c r="D55" s="39"/>
      <c r="E55" s="39"/>
      <c r="F55" s="39"/>
      <c r="G55" s="39"/>
      <c r="H55" s="39"/>
      <c r="I55" s="39"/>
      <c r="J55" s="39"/>
      <c r="K55" s="89">
        <f t="shared" si="1"/>
        <v>0</v>
      </c>
      <c r="L55" s="40">
        <f t="shared" si="2"/>
        <v>0</v>
      </c>
      <c r="M55" s="29"/>
      <c r="N55" s="29"/>
    </row>
    <row r="56" spans="1:14" s="7" customFormat="1" ht="50" customHeight="1">
      <c r="A56" s="7">
        <v>41</v>
      </c>
      <c r="B56" s="38"/>
      <c r="C56" s="39"/>
      <c r="D56" s="39"/>
      <c r="E56" s="39"/>
      <c r="F56" s="39"/>
      <c r="G56" s="39"/>
      <c r="H56" s="39"/>
      <c r="I56" s="39"/>
      <c r="J56" s="39"/>
      <c r="K56" s="89">
        <f t="shared" si="1"/>
        <v>0</v>
      </c>
      <c r="L56" s="40">
        <f t="shared" si="2"/>
        <v>0</v>
      </c>
      <c r="M56" s="29"/>
      <c r="N56" s="29"/>
    </row>
    <row r="57" spans="1:14" s="7" customFormat="1" ht="50" customHeight="1">
      <c r="A57" s="7">
        <v>42</v>
      </c>
      <c r="B57" s="38"/>
      <c r="C57" s="39"/>
      <c r="D57" s="39"/>
      <c r="E57" s="39"/>
      <c r="F57" s="39"/>
      <c r="G57" s="39"/>
      <c r="H57" s="39"/>
      <c r="I57" s="39"/>
      <c r="J57" s="39"/>
      <c r="K57" s="89">
        <f t="shared" si="1"/>
        <v>0</v>
      </c>
      <c r="L57" s="40">
        <f t="shared" si="2"/>
        <v>0</v>
      </c>
      <c r="M57" s="29"/>
      <c r="N57" s="29"/>
    </row>
    <row r="58" spans="1:14" s="7" customFormat="1" ht="50" customHeight="1">
      <c r="A58" s="7">
        <v>43</v>
      </c>
      <c r="B58" s="38"/>
      <c r="C58" s="39"/>
      <c r="D58" s="39"/>
      <c r="E58" s="39"/>
      <c r="F58" s="39"/>
      <c r="G58" s="39"/>
      <c r="H58" s="39"/>
      <c r="I58" s="39"/>
      <c r="J58" s="39"/>
      <c r="K58" s="89">
        <f t="shared" si="1"/>
        <v>0</v>
      </c>
      <c r="L58" s="40">
        <f t="shared" si="2"/>
        <v>0</v>
      </c>
      <c r="M58" s="29"/>
      <c r="N58" s="29"/>
    </row>
    <row r="59" spans="1:14" s="7" customFormat="1" ht="50" customHeight="1">
      <c r="A59" s="7">
        <v>44</v>
      </c>
      <c r="B59" s="38"/>
      <c r="C59" s="39"/>
      <c r="D59" s="39"/>
      <c r="E59" s="39"/>
      <c r="F59" s="39"/>
      <c r="G59" s="39"/>
      <c r="H59" s="39"/>
      <c r="I59" s="39"/>
      <c r="J59" s="39"/>
      <c r="K59" s="89">
        <f t="shared" si="1"/>
        <v>0</v>
      </c>
      <c r="L59" s="40">
        <f t="shared" si="2"/>
        <v>0</v>
      </c>
      <c r="M59" s="29"/>
      <c r="N59" s="29"/>
    </row>
    <row r="60" spans="1:14" s="7" customFormat="1" ht="50" customHeight="1">
      <c r="A60" s="7">
        <v>45</v>
      </c>
      <c r="B60" s="38"/>
      <c r="C60" s="39"/>
      <c r="D60" s="39"/>
      <c r="E60" s="39"/>
      <c r="F60" s="39"/>
      <c r="G60" s="39"/>
      <c r="H60" s="39"/>
      <c r="I60" s="39"/>
      <c r="J60" s="39"/>
      <c r="K60" s="89">
        <f t="shared" si="1"/>
        <v>0</v>
      </c>
      <c r="L60" s="40">
        <f t="shared" si="2"/>
        <v>0</v>
      </c>
      <c r="M60" s="29"/>
      <c r="N60" s="29"/>
    </row>
    <row r="61" spans="1:14" s="7" customFormat="1" ht="50" customHeight="1">
      <c r="A61" s="7">
        <v>46</v>
      </c>
      <c r="B61" s="38"/>
      <c r="C61" s="39"/>
      <c r="D61" s="39"/>
      <c r="E61" s="39"/>
      <c r="F61" s="39"/>
      <c r="G61" s="39"/>
      <c r="H61" s="39"/>
      <c r="I61" s="39"/>
      <c r="J61" s="39"/>
      <c r="K61" s="89">
        <f t="shared" si="1"/>
        <v>0</v>
      </c>
      <c r="L61" s="40">
        <f t="shared" si="2"/>
        <v>0</v>
      </c>
      <c r="M61" s="29"/>
      <c r="N61" s="29"/>
    </row>
    <row r="62" spans="1:14" s="7" customFormat="1" ht="50" customHeight="1">
      <c r="A62" s="7">
        <v>47</v>
      </c>
      <c r="B62" s="38"/>
      <c r="C62" s="39"/>
      <c r="D62" s="39"/>
      <c r="E62" s="39"/>
      <c r="F62" s="39"/>
      <c r="G62" s="39"/>
      <c r="H62" s="39"/>
      <c r="I62" s="39"/>
      <c r="J62" s="39"/>
      <c r="K62" s="89">
        <f t="shared" si="1"/>
        <v>0</v>
      </c>
      <c r="L62" s="40">
        <f t="shared" si="2"/>
        <v>0</v>
      </c>
      <c r="M62" s="29"/>
      <c r="N62" s="29"/>
    </row>
    <row r="63" spans="1:14" s="7" customFormat="1" ht="50" customHeight="1">
      <c r="A63" s="7">
        <v>48</v>
      </c>
      <c r="B63" s="38"/>
      <c r="C63" s="39"/>
      <c r="D63" s="39"/>
      <c r="E63" s="39"/>
      <c r="F63" s="39"/>
      <c r="G63" s="39"/>
      <c r="H63" s="39"/>
      <c r="I63" s="39"/>
      <c r="J63" s="39"/>
      <c r="K63" s="89">
        <f t="shared" si="1"/>
        <v>0</v>
      </c>
      <c r="L63" s="40">
        <f t="shared" si="2"/>
        <v>0</v>
      </c>
      <c r="M63" s="29"/>
      <c r="N63" s="29"/>
    </row>
    <row r="64" spans="1:14" s="7" customFormat="1" ht="50" customHeight="1">
      <c r="A64" s="7">
        <v>49</v>
      </c>
      <c r="B64" s="38"/>
      <c r="C64" s="39"/>
      <c r="D64" s="39"/>
      <c r="E64" s="39"/>
      <c r="F64" s="39"/>
      <c r="G64" s="39"/>
      <c r="H64" s="39"/>
      <c r="I64" s="39"/>
      <c r="J64" s="39"/>
      <c r="K64" s="89">
        <f>VLOOKUP(F64,$V$6:$W$19,2,FALSE)+VLOOKUP(G64,$V$6:$W$19,2,FALSE)+VLOOKUP(I64,$V$6:$W$19,2,FALSE)</f>
        <v>0</v>
      </c>
      <c r="L64" s="40">
        <f t="shared" si="2"/>
        <v>0</v>
      </c>
      <c r="M64" s="29"/>
      <c r="N64" s="29"/>
    </row>
    <row r="65" spans="1:14" s="7" customFormat="1" ht="50" customHeight="1">
      <c r="A65" s="7">
        <v>50</v>
      </c>
      <c r="B65" s="38"/>
      <c r="C65" s="39"/>
      <c r="D65" s="39"/>
      <c r="E65" s="39"/>
      <c r="F65" s="39"/>
      <c r="G65" s="39"/>
      <c r="H65" s="39"/>
      <c r="I65" s="39"/>
      <c r="J65" s="39"/>
      <c r="K65" s="89">
        <f t="shared" si="1"/>
        <v>0</v>
      </c>
      <c r="L65" s="40">
        <f t="shared" si="2"/>
        <v>0</v>
      </c>
      <c r="M65" s="29"/>
      <c r="N65" s="29"/>
    </row>
    <row r="66" spans="1:14" s="7" customFormat="1" ht="50" customHeight="1">
      <c r="A66" s="7">
        <v>51</v>
      </c>
      <c r="B66" s="41"/>
      <c r="C66" s="41"/>
      <c r="D66" s="39"/>
      <c r="E66" s="39"/>
      <c r="F66" s="39"/>
      <c r="G66" s="39"/>
      <c r="H66" s="39"/>
      <c r="I66" s="39"/>
      <c r="J66" s="39"/>
      <c r="K66" s="89">
        <f>VLOOKUP(F66,$V$6:$W$19,2,FALSE)+VLOOKUP(G66,$V$6:$W$19,2,FALSE)+VLOOKUP(I66,$V$6:$W$19,2,FALSE)</f>
        <v>0</v>
      </c>
      <c r="L66" s="40">
        <f t="shared" si="2"/>
        <v>0</v>
      </c>
    </row>
    <row r="67" spans="1:14" s="8" customFormat="1" ht="50" customHeight="1">
      <c r="A67" s="7">
        <v>52</v>
      </c>
      <c r="B67" s="42"/>
      <c r="C67" s="42"/>
      <c r="D67" s="39"/>
      <c r="E67" s="39"/>
      <c r="F67" s="39"/>
      <c r="G67" s="39"/>
      <c r="H67" s="39"/>
      <c r="I67" s="39"/>
      <c r="J67" s="39"/>
      <c r="K67" s="89">
        <f t="shared" si="1"/>
        <v>0</v>
      </c>
      <c r="L67" s="40">
        <f t="shared" si="2"/>
        <v>0</v>
      </c>
    </row>
    <row r="68" spans="1:14" s="8" customFormat="1" ht="50" customHeight="1">
      <c r="A68" s="7">
        <v>53</v>
      </c>
      <c r="B68" s="42"/>
      <c r="C68" s="42"/>
      <c r="D68" s="39"/>
      <c r="E68" s="39"/>
      <c r="F68" s="39"/>
      <c r="G68" s="39"/>
      <c r="H68" s="39"/>
      <c r="I68" s="39"/>
      <c r="J68" s="39"/>
      <c r="K68" s="89">
        <f t="shared" si="1"/>
        <v>0</v>
      </c>
      <c r="L68" s="40">
        <f t="shared" si="2"/>
        <v>0</v>
      </c>
    </row>
    <row r="69" spans="1:14" s="8" customFormat="1" ht="50" customHeight="1">
      <c r="A69" s="7">
        <v>54</v>
      </c>
      <c r="B69" s="42"/>
      <c r="C69" s="42"/>
      <c r="D69" s="39"/>
      <c r="E69" s="39"/>
      <c r="F69" s="39"/>
      <c r="G69" s="39"/>
      <c r="H69" s="39"/>
      <c r="I69" s="39"/>
      <c r="J69" s="39"/>
      <c r="K69" s="89">
        <f t="shared" si="1"/>
        <v>0</v>
      </c>
      <c r="L69" s="40">
        <f t="shared" si="2"/>
        <v>0</v>
      </c>
    </row>
    <row r="70" spans="1:14" s="8" customFormat="1" ht="50" customHeight="1">
      <c r="A70" s="7">
        <v>55</v>
      </c>
      <c r="B70" s="42"/>
      <c r="C70" s="42"/>
      <c r="D70" s="39"/>
      <c r="E70" s="39"/>
      <c r="F70" s="39"/>
      <c r="G70" s="39"/>
      <c r="H70" s="39"/>
      <c r="I70" s="39"/>
      <c r="J70" s="39"/>
      <c r="K70" s="89">
        <f t="shared" si="1"/>
        <v>0</v>
      </c>
      <c r="L70" s="40">
        <f t="shared" si="2"/>
        <v>0</v>
      </c>
    </row>
    <row r="71" spans="1:14" s="8" customFormat="1" ht="50" customHeight="1">
      <c r="A71" s="7">
        <v>56</v>
      </c>
      <c r="B71" s="42"/>
      <c r="C71" s="42"/>
      <c r="D71" s="39"/>
      <c r="E71" s="39"/>
      <c r="F71" s="39"/>
      <c r="G71" s="39"/>
      <c r="H71" s="39"/>
      <c r="I71" s="39"/>
      <c r="J71" s="39"/>
      <c r="K71" s="89">
        <f t="shared" si="1"/>
        <v>0</v>
      </c>
      <c r="L71" s="40">
        <f t="shared" si="2"/>
        <v>0</v>
      </c>
    </row>
    <row r="72" spans="1:14" s="8" customFormat="1" ht="50" customHeight="1">
      <c r="A72" s="7">
        <v>57</v>
      </c>
      <c r="B72" s="42"/>
      <c r="C72" s="42"/>
      <c r="D72" s="39"/>
      <c r="E72" s="39"/>
      <c r="F72" s="39"/>
      <c r="G72" s="39"/>
      <c r="H72" s="39"/>
      <c r="I72" s="39"/>
      <c r="J72" s="39"/>
      <c r="K72" s="89">
        <f t="shared" si="1"/>
        <v>0</v>
      </c>
      <c r="L72" s="40">
        <f t="shared" si="2"/>
        <v>0</v>
      </c>
    </row>
    <row r="73" spans="1:14" s="8" customFormat="1" ht="50" customHeight="1">
      <c r="A73" s="7">
        <v>58</v>
      </c>
      <c r="B73" s="42"/>
      <c r="C73" s="42"/>
      <c r="D73" s="39"/>
      <c r="E73" s="39"/>
      <c r="F73" s="39"/>
      <c r="G73" s="39"/>
      <c r="H73" s="39"/>
      <c r="I73" s="39"/>
      <c r="J73" s="39"/>
      <c r="K73" s="89">
        <f t="shared" si="1"/>
        <v>0</v>
      </c>
      <c r="L73" s="40">
        <f t="shared" si="2"/>
        <v>0</v>
      </c>
    </row>
    <row r="74" spans="1:14" s="8" customFormat="1" ht="50" customHeight="1">
      <c r="A74" s="7">
        <v>59</v>
      </c>
      <c r="B74" s="42"/>
      <c r="C74" s="42"/>
      <c r="D74" s="39"/>
      <c r="E74" s="39"/>
      <c r="F74" s="39"/>
      <c r="G74" s="39"/>
      <c r="H74" s="39"/>
      <c r="I74" s="39"/>
      <c r="J74" s="39"/>
      <c r="K74" s="89">
        <f t="shared" si="1"/>
        <v>0</v>
      </c>
      <c r="L74" s="40">
        <f t="shared" si="2"/>
        <v>0</v>
      </c>
    </row>
    <row r="75" spans="1:14" s="8" customFormat="1" ht="50" customHeight="1">
      <c r="A75" s="7">
        <v>60</v>
      </c>
      <c r="B75" s="42"/>
      <c r="C75" s="42"/>
      <c r="D75" s="39"/>
      <c r="E75" s="39"/>
      <c r="F75" s="39"/>
      <c r="G75" s="39"/>
      <c r="H75" s="39"/>
      <c r="I75" s="39"/>
      <c r="J75" s="39"/>
      <c r="K75" s="89">
        <f t="shared" si="1"/>
        <v>0</v>
      </c>
      <c r="L75" s="40">
        <f t="shared" si="2"/>
        <v>0</v>
      </c>
    </row>
    <row r="76" spans="1:14" s="8" customFormat="1" ht="50" customHeight="1">
      <c r="A76" s="7">
        <v>61</v>
      </c>
      <c r="B76" s="42"/>
      <c r="C76" s="42"/>
      <c r="D76" s="39"/>
      <c r="E76" s="39"/>
      <c r="F76" s="39"/>
      <c r="G76" s="39"/>
      <c r="H76" s="39"/>
      <c r="I76" s="39"/>
      <c r="J76" s="39"/>
      <c r="K76" s="89">
        <f t="shared" si="1"/>
        <v>0</v>
      </c>
      <c r="L76" s="40">
        <f t="shared" si="2"/>
        <v>0</v>
      </c>
    </row>
    <row r="77" spans="1:14" s="8" customFormat="1" ht="50" customHeight="1">
      <c r="A77" s="7">
        <v>62</v>
      </c>
      <c r="B77" s="42"/>
      <c r="C77" s="42"/>
      <c r="D77" s="39"/>
      <c r="E77" s="39"/>
      <c r="F77" s="39"/>
      <c r="G77" s="39"/>
      <c r="H77" s="39"/>
      <c r="I77" s="39"/>
      <c r="J77" s="39"/>
      <c r="K77" s="89">
        <f t="shared" si="1"/>
        <v>0</v>
      </c>
      <c r="L77" s="40">
        <f t="shared" si="2"/>
        <v>0</v>
      </c>
    </row>
    <row r="78" spans="1:14" s="8" customFormat="1" ht="50" customHeight="1">
      <c r="A78" s="7">
        <v>63</v>
      </c>
      <c r="B78" s="42"/>
      <c r="C78" s="42"/>
      <c r="D78" s="39"/>
      <c r="E78" s="39"/>
      <c r="F78" s="39"/>
      <c r="G78" s="39"/>
      <c r="H78" s="39"/>
      <c r="I78" s="39"/>
      <c r="J78" s="39"/>
      <c r="K78" s="89">
        <f t="shared" si="1"/>
        <v>0</v>
      </c>
      <c r="L78" s="40">
        <f t="shared" si="2"/>
        <v>0</v>
      </c>
    </row>
    <row r="79" spans="1:14" s="8" customFormat="1" ht="50" customHeight="1">
      <c r="A79" s="7">
        <v>64</v>
      </c>
      <c r="B79" s="42"/>
      <c r="C79" s="42"/>
      <c r="D79" s="39"/>
      <c r="E79" s="39"/>
      <c r="F79" s="39"/>
      <c r="G79" s="39"/>
      <c r="H79" s="39"/>
      <c r="I79" s="39"/>
      <c r="J79" s="39"/>
      <c r="K79" s="89">
        <f t="shared" si="1"/>
        <v>0</v>
      </c>
      <c r="L79" s="40">
        <f t="shared" si="2"/>
        <v>0</v>
      </c>
    </row>
    <row r="80" spans="1:14" s="8" customFormat="1" ht="50" customHeight="1">
      <c r="A80" s="7">
        <v>65</v>
      </c>
      <c r="B80" s="42"/>
      <c r="C80" s="42"/>
      <c r="D80" s="39"/>
      <c r="E80" s="39"/>
      <c r="F80" s="39"/>
      <c r="G80" s="39"/>
      <c r="H80" s="39"/>
      <c r="I80" s="39"/>
      <c r="J80" s="39"/>
      <c r="K80" s="89">
        <f>VLOOKUP(F80,$V$6:$W$19,2,FALSE)+VLOOKUP(G80,$V$6:$W$19,2,FALSE)+VLOOKUP(I80,$V$6:$W$19,2,FALSE)</f>
        <v>0</v>
      </c>
      <c r="L80" s="40">
        <f t="shared" si="2"/>
        <v>0</v>
      </c>
    </row>
    <row r="81" spans="1:12" s="8" customFormat="1" ht="50" customHeight="1">
      <c r="A81" s="7">
        <v>66</v>
      </c>
      <c r="B81" s="42"/>
      <c r="C81" s="42"/>
      <c r="D81" s="39"/>
      <c r="E81" s="39"/>
      <c r="F81" s="39"/>
      <c r="G81" s="39"/>
      <c r="H81" s="39"/>
      <c r="I81" s="39"/>
      <c r="J81" s="39"/>
      <c r="K81" s="89">
        <f t="shared" si="1"/>
        <v>0</v>
      </c>
      <c r="L81" s="40">
        <f t="shared" ref="L81:L115" si="6">VLOOKUP(F81,$V$22:$W$35,2,FALSE)+VLOOKUP(G81,$V$22:$W$35,2,FALSE)+VLOOKUP(I81,$V$22:$W$35,2,FALSE)</f>
        <v>0</v>
      </c>
    </row>
    <row r="82" spans="1:12" s="8" customFormat="1" ht="50" customHeight="1">
      <c r="A82" s="7">
        <v>67</v>
      </c>
      <c r="B82" s="42"/>
      <c r="C82" s="42"/>
      <c r="D82" s="39"/>
      <c r="E82" s="39"/>
      <c r="F82" s="39"/>
      <c r="G82" s="39"/>
      <c r="H82" s="39"/>
      <c r="I82" s="39"/>
      <c r="J82" s="39"/>
      <c r="K82" s="89">
        <f t="shared" ref="K82:K93" si="7">VLOOKUP(F82,$V$6:$W$19,2,FALSE)+VLOOKUP(G82,$V$6:$W$19,2,FALSE)+VLOOKUP(I82,$V$6:$W$19,2,FALSE)</f>
        <v>0</v>
      </c>
      <c r="L82" s="40">
        <f t="shared" si="6"/>
        <v>0</v>
      </c>
    </row>
    <row r="83" spans="1:12" s="8" customFormat="1" ht="50" customHeight="1">
      <c r="A83" s="7">
        <v>68</v>
      </c>
      <c r="B83" s="42"/>
      <c r="C83" s="42"/>
      <c r="D83" s="39"/>
      <c r="E83" s="39"/>
      <c r="F83" s="39"/>
      <c r="G83" s="39"/>
      <c r="H83" s="39"/>
      <c r="I83" s="39"/>
      <c r="J83" s="39"/>
      <c r="K83" s="89">
        <f t="shared" si="7"/>
        <v>0</v>
      </c>
      <c r="L83" s="40">
        <f t="shared" si="6"/>
        <v>0</v>
      </c>
    </row>
    <row r="84" spans="1:12" s="8" customFormat="1" ht="50" customHeight="1">
      <c r="A84" s="7">
        <v>69</v>
      </c>
      <c r="B84" s="42"/>
      <c r="C84" s="42"/>
      <c r="D84" s="39"/>
      <c r="E84" s="39"/>
      <c r="F84" s="39"/>
      <c r="G84" s="39"/>
      <c r="H84" s="39"/>
      <c r="I84" s="39"/>
      <c r="J84" s="39"/>
      <c r="K84" s="89">
        <f t="shared" si="7"/>
        <v>0</v>
      </c>
      <c r="L84" s="40">
        <f t="shared" si="6"/>
        <v>0</v>
      </c>
    </row>
    <row r="85" spans="1:12" s="8" customFormat="1" ht="50" customHeight="1">
      <c r="A85" s="7">
        <v>70</v>
      </c>
      <c r="B85" s="42"/>
      <c r="C85" s="42"/>
      <c r="D85" s="39"/>
      <c r="E85" s="39"/>
      <c r="F85" s="39"/>
      <c r="G85" s="39"/>
      <c r="H85" s="39"/>
      <c r="I85" s="39"/>
      <c r="J85" s="39"/>
      <c r="K85" s="89">
        <f t="shared" si="7"/>
        <v>0</v>
      </c>
      <c r="L85" s="40">
        <f t="shared" si="6"/>
        <v>0</v>
      </c>
    </row>
    <row r="86" spans="1:12" s="8" customFormat="1" ht="50" customHeight="1">
      <c r="A86" s="7">
        <v>71</v>
      </c>
      <c r="B86" s="42"/>
      <c r="C86" s="42"/>
      <c r="D86" s="39"/>
      <c r="E86" s="39"/>
      <c r="F86" s="39"/>
      <c r="G86" s="39"/>
      <c r="H86" s="39"/>
      <c r="I86" s="39"/>
      <c r="J86" s="39"/>
      <c r="K86" s="89">
        <f t="shared" si="7"/>
        <v>0</v>
      </c>
      <c r="L86" s="40">
        <f t="shared" si="6"/>
        <v>0</v>
      </c>
    </row>
    <row r="87" spans="1:12" s="8" customFormat="1" ht="50" customHeight="1">
      <c r="A87" s="7">
        <v>72</v>
      </c>
      <c r="B87" s="42"/>
      <c r="C87" s="42"/>
      <c r="D87" s="39"/>
      <c r="E87" s="39"/>
      <c r="F87" s="39"/>
      <c r="G87" s="39"/>
      <c r="H87" s="39"/>
      <c r="I87" s="39"/>
      <c r="J87" s="39"/>
      <c r="K87" s="89">
        <f t="shared" si="7"/>
        <v>0</v>
      </c>
      <c r="L87" s="40">
        <f t="shared" si="6"/>
        <v>0</v>
      </c>
    </row>
    <row r="88" spans="1:12" s="8" customFormat="1" ht="50" customHeight="1">
      <c r="A88" s="7">
        <v>73</v>
      </c>
      <c r="B88" s="42"/>
      <c r="C88" s="42"/>
      <c r="D88" s="39"/>
      <c r="E88" s="39"/>
      <c r="F88" s="39"/>
      <c r="G88" s="39"/>
      <c r="H88" s="39"/>
      <c r="I88" s="39"/>
      <c r="J88" s="39"/>
      <c r="K88" s="89">
        <f t="shared" si="7"/>
        <v>0</v>
      </c>
      <c r="L88" s="40">
        <f t="shared" si="6"/>
        <v>0</v>
      </c>
    </row>
    <row r="89" spans="1:12" s="8" customFormat="1" ht="50" customHeight="1">
      <c r="A89" s="7">
        <v>74</v>
      </c>
      <c r="B89" s="42"/>
      <c r="C89" s="42"/>
      <c r="D89" s="39"/>
      <c r="E89" s="39"/>
      <c r="F89" s="39"/>
      <c r="G89" s="39"/>
      <c r="H89" s="39"/>
      <c r="I89" s="39"/>
      <c r="J89" s="39"/>
      <c r="K89" s="89">
        <f t="shared" si="7"/>
        <v>0</v>
      </c>
      <c r="L89" s="40">
        <f t="shared" si="6"/>
        <v>0</v>
      </c>
    </row>
    <row r="90" spans="1:12" s="8" customFormat="1" ht="50" customHeight="1">
      <c r="A90" s="7">
        <v>75</v>
      </c>
      <c r="B90" s="42"/>
      <c r="C90" s="42"/>
      <c r="D90" s="39"/>
      <c r="E90" s="39"/>
      <c r="F90" s="39"/>
      <c r="G90" s="39"/>
      <c r="H90" s="39"/>
      <c r="I90" s="39"/>
      <c r="J90" s="39"/>
      <c r="K90" s="89">
        <f t="shared" si="7"/>
        <v>0</v>
      </c>
      <c r="L90" s="40">
        <f t="shared" si="6"/>
        <v>0</v>
      </c>
    </row>
    <row r="91" spans="1:12" s="8" customFormat="1" ht="50" customHeight="1">
      <c r="A91" s="7">
        <v>76</v>
      </c>
      <c r="B91" s="42"/>
      <c r="C91" s="42"/>
      <c r="D91" s="39"/>
      <c r="E91" s="39"/>
      <c r="F91" s="39"/>
      <c r="G91" s="39"/>
      <c r="H91" s="39"/>
      <c r="I91" s="39"/>
      <c r="J91" s="39"/>
      <c r="K91" s="89">
        <f t="shared" si="7"/>
        <v>0</v>
      </c>
      <c r="L91" s="40">
        <f t="shared" si="6"/>
        <v>0</v>
      </c>
    </row>
    <row r="92" spans="1:12" s="8" customFormat="1" ht="50" customHeight="1">
      <c r="A92" s="7">
        <v>77</v>
      </c>
      <c r="B92" s="42"/>
      <c r="C92" s="42"/>
      <c r="D92" s="39"/>
      <c r="E92" s="39"/>
      <c r="F92" s="39"/>
      <c r="G92" s="39"/>
      <c r="H92" s="39"/>
      <c r="I92" s="39"/>
      <c r="J92" s="39"/>
      <c r="K92" s="89">
        <f t="shared" si="7"/>
        <v>0</v>
      </c>
      <c r="L92" s="40">
        <f t="shared" si="6"/>
        <v>0</v>
      </c>
    </row>
    <row r="93" spans="1:12" s="8" customFormat="1" ht="50" customHeight="1">
      <c r="A93" s="7">
        <v>78</v>
      </c>
      <c r="B93" s="42"/>
      <c r="C93" s="42"/>
      <c r="D93" s="39"/>
      <c r="E93" s="39"/>
      <c r="F93" s="39"/>
      <c r="G93" s="39"/>
      <c r="H93" s="39"/>
      <c r="I93" s="39"/>
      <c r="J93" s="39"/>
      <c r="K93" s="89">
        <f t="shared" si="7"/>
        <v>0</v>
      </c>
      <c r="L93" s="40">
        <f t="shared" si="6"/>
        <v>0</v>
      </c>
    </row>
    <row r="94" spans="1:12" s="8" customFormat="1" ht="50" customHeight="1">
      <c r="A94" s="7">
        <v>79</v>
      </c>
      <c r="B94" s="42"/>
      <c r="C94" s="42"/>
      <c r="D94" s="39"/>
      <c r="E94" s="39"/>
      <c r="F94" s="39"/>
      <c r="G94" s="39"/>
      <c r="H94" s="39"/>
      <c r="I94" s="39"/>
      <c r="J94" s="39"/>
      <c r="K94" s="89">
        <f>VLOOKUP(F94,$V$6:$W$19,2,FALSE)+VLOOKUP(G94,$V$6:$W$19,2,FALSE)+VLOOKUP(I94,$V$6:$W$19,2,FALSE)</f>
        <v>0</v>
      </c>
      <c r="L94" s="40">
        <f t="shared" si="6"/>
        <v>0</v>
      </c>
    </row>
    <row r="95" spans="1:12" s="8" customFormat="1" ht="50" customHeight="1">
      <c r="A95" s="7">
        <v>80</v>
      </c>
      <c r="B95" s="42"/>
      <c r="C95" s="42"/>
      <c r="D95" s="39"/>
      <c r="E95" s="39"/>
      <c r="F95" s="39"/>
      <c r="G95" s="39"/>
      <c r="H95" s="39"/>
      <c r="I95" s="39"/>
      <c r="J95" s="39"/>
      <c r="K95" s="89">
        <f>VLOOKUP(F95,$V$6:$W$19,2,FALSE)+VLOOKUP(G95,$V$6:$W$19,2,FALSE)+VLOOKUP(I95,$V$6:$W$19,2,FALSE)</f>
        <v>0</v>
      </c>
      <c r="L95" s="40">
        <f t="shared" si="6"/>
        <v>0</v>
      </c>
    </row>
    <row r="96" spans="1:12" s="8" customFormat="1" ht="50" customHeight="1">
      <c r="A96" s="7">
        <v>81</v>
      </c>
      <c r="B96" s="42"/>
      <c r="C96" s="42"/>
      <c r="D96" s="39"/>
      <c r="E96" s="39"/>
      <c r="F96" s="39"/>
      <c r="G96" s="39"/>
      <c r="H96" s="39"/>
      <c r="I96" s="39"/>
      <c r="J96" s="39"/>
      <c r="K96" s="89">
        <f t="shared" ref="K96:K111" si="8">VLOOKUP(F96,$V$6:$W$19,2,FALSE)+VLOOKUP(G96,$V$6:$W$19,2,FALSE)+VLOOKUP(I96,$V$6:$W$19,2,FALSE)</f>
        <v>0</v>
      </c>
      <c r="L96" s="40">
        <f t="shared" si="6"/>
        <v>0</v>
      </c>
    </row>
    <row r="97" spans="1:19" s="8" customFormat="1" ht="50" customHeight="1">
      <c r="A97" s="7">
        <v>82</v>
      </c>
      <c r="B97" s="42"/>
      <c r="C97" s="42"/>
      <c r="D97" s="39"/>
      <c r="E97" s="39"/>
      <c r="F97" s="39"/>
      <c r="G97" s="39"/>
      <c r="H97" s="39"/>
      <c r="I97" s="39"/>
      <c r="J97" s="39"/>
      <c r="K97" s="89">
        <f t="shared" si="8"/>
        <v>0</v>
      </c>
      <c r="L97" s="40">
        <f t="shared" si="6"/>
        <v>0</v>
      </c>
    </row>
    <row r="98" spans="1:19" s="8" customFormat="1" ht="50" customHeight="1">
      <c r="A98" s="7">
        <v>83</v>
      </c>
      <c r="B98" s="42"/>
      <c r="C98" s="42"/>
      <c r="D98" s="39"/>
      <c r="E98" s="39"/>
      <c r="F98" s="39"/>
      <c r="G98" s="39"/>
      <c r="H98" s="39"/>
      <c r="I98" s="39"/>
      <c r="J98" s="39"/>
      <c r="K98" s="89">
        <f t="shared" si="8"/>
        <v>0</v>
      </c>
      <c r="L98" s="40">
        <f t="shared" si="6"/>
        <v>0</v>
      </c>
    </row>
    <row r="99" spans="1:19" s="8" customFormat="1" ht="50" customHeight="1">
      <c r="A99" s="7">
        <v>84</v>
      </c>
      <c r="B99" s="42"/>
      <c r="C99" s="42"/>
      <c r="D99" s="39"/>
      <c r="E99" s="39"/>
      <c r="F99" s="39"/>
      <c r="G99" s="39"/>
      <c r="H99" s="39"/>
      <c r="I99" s="39"/>
      <c r="J99" s="39"/>
      <c r="K99" s="89">
        <f t="shared" si="8"/>
        <v>0</v>
      </c>
      <c r="L99" s="40">
        <f t="shared" si="6"/>
        <v>0</v>
      </c>
    </row>
    <row r="100" spans="1:19" s="8" customFormat="1" ht="50" customHeight="1">
      <c r="A100" s="7">
        <v>85</v>
      </c>
      <c r="B100" s="42"/>
      <c r="C100" s="42"/>
      <c r="D100" s="39"/>
      <c r="E100" s="39"/>
      <c r="F100" s="39"/>
      <c r="G100" s="39"/>
      <c r="H100" s="39"/>
      <c r="I100" s="39"/>
      <c r="J100" s="39"/>
      <c r="K100" s="89">
        <f t="shared" si="8"/>
        <v>0</v>
      </c>
      <c r="L100" s="40">
        <f t="shared" si="6"/>
        <v>0</v>
      </c>
    </row>
    <row r="101" spans="1:19" s="8" customFormat="1" ht="50" customHeight="1">
      <c r="A101" s="7">
        <v>86</v>
      </c>
      <c r="B101" s="42"/>
      <c r="C101" s="42"/>
      <c r="D101" s="39"/>
      <c r="E101" s="39"/>
      <c r="F101" s="39"/>
      <c r="G101" s="39"/>
      <c r="H101" s="39"/>
      <c r="I101" s="39"/>
      <c r="J101" s="39"/>
      <c r="K101" s="89">
        <f t="shared" si="8"/>
        <v>0</v>
      </c>
      <c r="L101" s="40">
        <f t="shared" si="6"/>
        <v>0</v>
      </c>
    </row>
    <row r="102" spans="1:19" s="8" customFormat="1" ht="50" customHeight="1">
      <c r="A102" s="7">
        <v>87</v>
      </c>
      <c r="B102" s="42"/>
      <c r="C102" s="42"/>
      <c r="D102" s="39"/>
      <c r="E102" s="39"/>
      <c r="F102" s="39"/>
      <c r="G102" s="39"/>
      <c r="H102" s="39"/>
      <c r="I102" s="39"/>
      <c r="J102" s="39"/>
      <c r="K102" s="89">
        <f t="shared" si="8"/>
        <v>0</v>
      </c>
      <c r="L102" s="40">
        <f t="shared" si="6"/>
        <v>0</v>
      </c>
    </row>
    <row r="103" spans="1:19" s="8" customFormat="1" ht="50" customHeight="1">
      <c r="A103" s="7">
        <v>88</v>
      </c>
      <c r="B103" s="42"/>
      <c r="C103" s="42"/>
      <c r="D103" s="39"/>
      <c r="E103" s="39"/>
      <c r="F103" s="39"/>
      <c r="G103" s="39"/>
      <c r="H103" s="39"/>
      <c r="I103" s="39"/>
      <c r="J103" s="39"/>
      <c r="K103" s="89">
        <f t="shared" si="8"/>
        <v>0</v>
      </c>
      <c r="L103" s="40">
        <f t="shared" si="6"/>
        <v>0</v>
      </c>
      <c r="M103" s="42"/>
      <c r="N103" s="42"/>
      <c r="O103" s="42"/>
      <c r="P103" s="42"/>
      <c r="Q103" s="42"/>
      <c r="R103" s="42"/>
      <c r="S103" s="42"/>
    </row>
    <row r="104" spans="1:19" s="8" customFormat="1" ht="50" customHeight="1">
      <c r="A104" s="7">
        <v>89</v>
      </c>
      <c r="B104" s="42"/>
      <c r="C104" s="42"/>
      <c r="D104" s="39"/>
      <c r="E104" s="39"/>
      <c r="F104" s="39"/>
      <c r="G104" s="39"/>
      <c r="H104" s="39"/>
      <c r="I104" s="39"/>
      <c r="J104" s="39"/>
      <c r="K104" s="89">
        <f t="shared" si="8"/>
        <v>0</v>
      </c>
      <c r="L104" s="40">
        <f t="shared" si="6"/>
        <v>0</v>
      </c>
      <c r="M104" s="42"/>
      <c r="N104" s="42"/>
      <c r="O104" s="42"/>
      <c r="P104" s="42"/>
      <c r="Q104" s="42"/>
      <c r="R104" s="42"/>
      <c r="S104" s="42"/>
    </row>
    <row r="105" spans="1:19" s="8" customFormat="1" ht="50" customHeight="1">
      <c r="A105" s="7">
        <v>90</v>
      </c>
      <c r="B105" s="42"/>
      <c r="C105" s="42"/>
      <c r="D105" s="39"/>
      <c r="E105" s="39"/>
      <c r="F105" s="39"/>
      <c r="G105" s="39"/>
      <c r="H105" s="39"/>
      <c r="I105" s="39"/>
      <c r="J105" s="39"/>
      <c r="K105" s="89">
        <f t="shared" si="8"/>
        <v>0</v>
      </c>
      <c r="L105" s="40">
        <f t="shared" si="6"/>
        <v>0</v>
      </c>
      <c r="M105" s="42"/>
      <c r="N105" s="42"/>
      <c r="O105" s="42"/>
      <c r="P105" s="42"/>
      <c r="Q105" s="42"/>
      <c r="R105" s="42"/>
      <c r="S105" s="42"/>
    </row>
    <row r="106" spans="1:19" s="8" customFormat="1" ht="50" customHeight="1">
      <c r="A106" s="7">
        <v>91</v>
      </c>
      <c r="B106" s="42"/>
      <c r="C106" s="42"/>
      <c r="D106" s="39"/>
      <c r="E106" s="39"/>
      <c r="F106" s="39"/>
      <c r="G106" s="39"/>
      <c r="H106" s="39"/>
      <c r="I106" s="39"/>
      <c r="J106" s="39"/>
      <c r="K106" s="89">
        <f t="shared" si="8"/>
        <v>0</v>
      </c>
      <c r="L106" s="40">
        <f t="shared" si="6"/>
        <v>0</v>
      </c>
      <c r="M106" s="42"/>
      <c r="N106" s="42"/>
      <c r="O106" s="42"/>
      <c r="P106" s="42"/>
      <c r="Q106" s="42"/>
      <c r="R106" s="42"/>
      <c r="S106" s="42"/>
    </row>
    <row r="107" spans="1:19" s="8" customFormat="1" ht="50" customHeight="1">
      <c r="A107" s="7">
        <v>92</v>
      </c>
      <c r="B107" s="42"/>
      <c r="C107" s="42"/>
      <c r="D107" s="39"/>
      <c r="E107" s="39"/>
      <c r="F107" s="39"/>
      <c r="G107" s="39"/>
      <c r="H107" s="39"/>
      <c r="I107" s="39"/>
      <c r="J107" s="39"/>
      <c r="K107" s="89">
        <f t="shared" si="8"/>
        <v>0</v>
      </c>
      <c r="L107" s="40">
        <f t="shared" si="6"/>
        <v>0</v>
      </c>
      <c r="M107" s="42"/>
      <c r="N107" s="42"/>
      <c r="O107" s="42"/>
      <c r="P107" s="42"/>
      <c r="Q107" s="42"/>
      <c r="R107" s="42"/>
      <c r="S107" s="42"/>
    </row>
    <row r="108" spans="1:19" s="8" customFormat="1" ht="50" customHeight="1">
      <c r="A108" s="7">
        <v>93</v>
      </c>
      <c r="B108" s="42"/>
      <c r="C108" s="42"/>
      <c r="D108" s="39"/>
      <c r="E108" s="39"/>
      <c r="F108" s="39"/>
      <c r="G108" s="39"/>
      <c r="H108" s="39"/>
      <c r="I108" s="39"/>
      <c r="J108" s="39"/>
      <c r="K108" s="89">
        <f t="shared" si="8"/>
        <v>0</v>
      </c>
      <c r="L108" s="40">
        <f t="shared" si="6"/>
        <v>0</v>
      </c>
      <c r="M108" s="42"/>
      <c r="N108" s="42"/>
      <c r="O108" s="42"/>
      <c r="P108" s="42"/>
      <c r="Q108" s="42"/>
      <c r="R108" s="42"/>
      <c r="S108" s="42"/>
    </row>
    <row r="109" spans="1:19" s="8" customFormat="1" ht="50" customHeight="1">
      <c r="A109" s="7">
        <v>94</v>
      </c>
      <c r="B109" s="42"/>
      <c r="C109" s="42"/>
      <c r="D109" s="39"/>
      <c r="E109" s="39"/>
      <c r="F109" s="39"/>
      <c r="G109" s="39"/>
      <c r="H109" s="39"/>
      <c r="I109" s="39"/>
      <c r="J109" s="39"/>
      <c r="K109" s="89">
        <f>VLOOKUP(F109,$V$6:$W$19,2,FALSE)+VLOOKUP(G109,$V$6:$W$19,2,FALSE)+VLOOKUP(I109,$V$6:$W$19,2,FALSE)</f>
        <v>0</v>
      </c>
      <c r="L109" s="40">
        <f t="shared" si="6"/>
        <v>0</v>
      </c>
      <c r="M109" s="42"/>
      <c r="N109" s="42"/>
      <c r="O109" s="42"/>
      <c r="P109" s="42"/>
      <c r="Q109" s="42"/>
      <c r="R109" s="42"/>
      <c r="S109" s="42"/>
    </row>
    <row r="110" spans="1:19" s="8" customFormat="1" ht="50" customHeight="1">
      <c r="A110" s="7">
        <v>95</v>
      </c>
      <c r="B110" s="42"/>
      <c r="C110" s="42"/>
      <c r="D110" s="39"/>
      <c r="E110" s="39"/>
      <c r="F110" s="39"/>
      <c r="G110" s="39"/>
      <c r="H110" s="39"/>
      <c r="I110" s="39"/>
      <c r="J110" s="39"/>
      <c r="K110" s="89">
        <f t="shared" si="8"/>
        <v>0</v>
      </c>
      <c r="L110" s="40">
        <f t="shared" si="6"/>
        <v>0</v>
      </c>
      <c r="M110" s="42"/>
      <c r="N110" s="42"/>
      <c r="O110" s="42"/>
      <c r="P110" s="42"/>
      <c r="Q110" s="42"/>
      <c r="R110" s="42"/>
      <c r="S110" s="42"/>
    </row>
    <row r="111" spans="1:19" s="8" customFormat="1" ht="50" customHeight="1">
      <c r="A111" s="7">
        <v>96</v>
      </c>
      <c r="B111" s="42"/>
      <c r="C111" s="42"/>
      <c r="D111" s="39"/>
      <c r="E111" s="39"/>
      <c r="F111" s="39"/>
      <c r="G111" s="39"/>
      <c r="H111" s="39"/>
      <c r="I111" s="39"/>
      <c r="J111" s="39"/>
      <c r="K111" s="89">
        <f t="shared" si="8"/>
        <v>0</v>
      </c>
      <c r="L111" s="40">
        <f t="shared" si="6"/>
        <v>0</v>
      </c>
      <c r="M111" s="42"/>
      <c r="N111" s="42"/>
      <c r="O111" s="42"/>
      <c r="P111" s="42"/>
      <c r="Q111" s="42"/>
      <c r="R111" s="42"/>
      <c r="S111" s="42"/>
    </row>
    <row r="112" spans="1:19" s="8" customFormat="1" ht="50" customHeight="1">
      <c r="A112" s="7">
        <v>97</v>
      </c>
      <c r="B112" s="42"/>
      <c r="C112" s="42"/>
      <c r="D112" s="39"/>
      <c r="E112" s="39"/>
      <c r="F112" s="39"/>
      <c r="G112" s="39"/>
      <c r="H112" s="39"/>
      <c r="I112" s="39"/>
      <c r="J112" s="39"/>
      <c r="K112" s="89">
        <f>VLOOKUP(F112,$V$6:$W$19,2,FALSE)+VLOOKUP(G112,$V$6:$W$19,2,FALSE)+VLOOKUP(I112,$V$6:$W$19,2,FALSE)</f>
        <v>0</v>
      </c>
      <c r="L112" s="40">
        <f t="shared" si="6"/>
        <v>0</v>
      </c>
      <c r="M112" s="42"/>
      <c r="N112" s="42"/>
      <c r="O112" s="42"/>
      <c r="P112" s="42"/>
      <c r="Q112" s="42"/>
      <c r="R112" s="42"/>
      <c r="S112" s="42"/>
    </row>
    <row r="113" spans="1:21" s="8" customFormat="1" ht="50" customHeight="1">
      <c r="A113" s="7">
        <v>98</v>
      </c>
      <c r="B113" s="42"/>
      <c r="C113" s="42"/>
      <c r="D113" s="39"/>
      <c r="E113" s="39"/>
      <c r="F113" s="39"/>
      <c r="G113" s="39"/>
      <c r="H113" s="39"/>
      <c r="I113" s="39"/>
      <c r="J113" s="39"/>
      <c r="K113" s="89">
        <f t="shared" ref="K113:K115" si="9">VLOOKUP(F113,$V$6:$W$19,2,FALSE)+VLOOKUP(G113,$V$6:$W$19,2,FALSE)+VLOOKUP(I113,$V$6:$W$19,2,FALSE)</f>
        <v>0</v>
      </c>
      <c r="L113" s="40">
        <f t="shared" si="6"/>
        <v>0</v>
      </c>
      <c r="M113" s="42"/>
      <c r="N113" s="42"/>
      <c r="O113" s="42"/>
      <c r="P113" s="42"/>
      <c r="Q113" s="42"/>
      <c r="R113" s="42"/>
      <c r="S113" s="42"/>
    </row>
    <row r="114" spans="1:21" s="8" customFormat="1" ht="50" customHeight="1">
      <c r="A114" s="7">
        <v>99</v>
      </c>
      <c r="B114" s="42"/>
      <c r="C114" s="42"/>
      <c r="D114" s="39"/>
      <c r="E114" s="39"/>
      <c r="F114" s="39"/>
      <c r="G114" s="39"/>
      <c r="H114" s="39"/>
      <c r="I114" s="39"/>
      <c r="J114" s="39"/>
      <c r="K114" s="89">
        <f t="shared" si="9"/>
        <v>0</v>
      </c>
      <c r="L114" s="40">
        <f t="shared" si="6"/>
        <v>0</v>
      </c>
      <c r="M114" s="42"/>
      <c r="N114" s="42"/>
      <c r="O114" s="42"/>
      <c r="P114" s="42"/>
      <c r="Q114" s="42"/>
      <c r="R114" s="42"/>
      <c r="S114" s="42"/>
    </row>
    <row r="115" spans="1:21" s="8" customFormat="1" ht="50" customHeight="1">
      <c r="A115" s="7">
        <v>100</v>
      </c>
      <c r="B115" s="42"/>
      <c r="C115" s="42"/>
      <c r="D115" s="39"/>
      <c r="E115" s="39"/>
      <c r="F115" s="39"/>
      <c r="G115" s="39"/>
      <c r="H115" s="39"/>
      <c r="I115" s="39"/>
      <c r="J115" s="39"/>
      <c r="K115" s="89">
        <f t="shared" si="9"/>
        <v>0</v>
      </c>
      <c r="L115" s="40">
        <f t="shared" si="6"/>
        <v>0</v>
      </c>
      <c r="M115" s="42"/>
      <c r="N115" s="42"/>
      <c r="O115" s="42"/>
      <c r="P115" s="42"/>
      <c r="Q115" s="42"/>
      <c r="R115" s="42"/>
      <c r="S115" s="42"/>
    </row>
    <row r="116" spans="1:21">
      <c r="E116" s="1"/>
      <c r="T116" s="1"/>
      <c r="U116" s="1"/>
    </row>
    <row r="117" spans="1:21">
      <c r="P117" s="4"/>
      <c r="Q117" s="4"/>
      <c r="T117" s="1"/>
      <c r="U117" s="1"/>
    </row>
    <row r="118" spans="1:21">
      <c r="T118" s="1"/>
      <c r="U118" s="1"/>
    </row>
    <row r="119" spans="1:21">
      <c r="A119" s="5"/>
      <c r="B119" s="6"/>
      <c r="C119" s="6"/>
      <c r="T119" s="1"/>
      <c r="U119" s="1"/>
    </row>
    <row r="120" spans="1:21" s="1" customFormat="1" hidden="1">
      <c r="A120" s="9"/>
      <c r="B120" s="153" t="s">
        <v>40</v>
      </c>
      <c r="C120" s="154" t="s">
        <v>41</v>
      </c>
      <c r="D120" s="155" t="s">
        <v>7</v>
      </c>
      <c r="E120" s="156" t="s">
        <v>42</v>
      </c>
      <c r="F120" s="157" t="s">
        <v>10</v>
      </c>
      <c r="G120" s="158" t="s">
        <v>43</v>
      </c>
      <c r="H120" s="159" t="s">
        <v>6</v>
      </c>
      <c r="I120" s="160" t="s">
        <v>116</v>
      </c>
      <c r="J120" s="43"/>
    </row>
    <row r="121" spans="1:21" s="8" customFormat="1" ht="19" hidden="1">
      <c r="A121" s="9"/>
      <c r="B121" s="43" t="s">
        <v>24</v>
      </c>
      <c r="C121" s="8" t="s">
        <v>23</v>
      </c>
      <c r="D121" s="6" t="s">
        <v>26</v>
      </c>
      <c r="E121" s="8" t="s">
        <v>47</v>
      </c>
      <c r="F121" s="8" t="s">
        <v>11</v>
      </c>
      <c r="G121" s="43" t="s">
        <v>44</v>
      </c>
      <c r="H121" s="8" t="s">
        <v>2</v>
      </c>
      <c r="I121" s="88" t="s">
        <v>113</v>
      </c>
    </row>
    <row r="122" spans="1:21" s="8" customFormat="1" ht="57" hidden="1">
      <c r="A122" s="9"/>
      <c r="B122" s="43" t="s">
        <v>96</v>
      </c>
      <c r="C122" s="43" t="s">
        <v>25</v>
      </c>
      <c r="D122" s="6" t="s">
        <v>27</v>
      </c>
      <c r="E122" s="8" t="s">
        <v>48</v>
      </c>
      <c r="F122" s="8" t="s">
        <v>12</v>
      </c>
      <c r="G122" s="8" t="s">
        <v>46</v>
      </c>
      <c r="H122" s="8" t="s">
        <v>4</v>
      </c>
      <c r="I122" s="88" t="s">
        <v>114</v>
      </c>
    </row>
    <row r="123" spans="1:21" s="8" customFormat="1" ht="20" hidden="1" customHeight="1">
      <c r="A123" s="9"/>
      <c r="D123" s="6" t="s">
        <v>28</v>
      </c>
      <c r="H123" s="8" t="s">
        <v>5</v>
      </c>
      <c r="I123" s="88" t="s">
        <v>119</v>
      </c>
      <c r="J123" s="43"/>
    </row>
    <row r="124" spans="1:21" s="8" customFormat="1" hidden="1">
      <c r="A124" s="9"/>
      <c r="D124" s="6" t="s">
        <v>29</v>
      </c>
      <c r="H124" s="8" t="s">
        <v>3</v>
      </c>
      <c r="I124" s="88" t="s">
        <v>115</v>
      </c>
    </row>
    <row r="125" spans="1:21" s="8" customFormat="1" hidden="1">
      <c r="A125" s="9"/>
      <c r="D125" s="6" t="s">
        <v>30</v>
      </c>
      <c r="I125" s="88" t="s">
        <v>124</v>
      </c>
    </row>
    <row r="126" spans="1:21" s="8" customFormat="1" hidden="1">
      <c r="A126" s="9"/>
      <c r="D126" s="6" t="s">
        <v>31</v>
      </c>
      <c r="I126" s="88" t="s">
        <v>125</v>
      </c>
      <c r="J126" s="43"/>
    </row>
    <row r="127" spans="1:21" s="8" customFormat="1" hidden="1">
      <c r="A127" s="9"/>
      <c r="D127" s="6" t="s">
        <v>32</v>
      </c>
      <c r="I127" s="88" t="s">
        <v>126</v>
      </c>
    </row>
    <row r="128" spans="1:21" s="8" customFormat="1" hidden="1">
      <c r="A128" s="9"/>
      <c r="D128" s="6" t="s">
        <v>87</v>
      </c>
      <c r="I128" s="88"/>
    </row>
    <row r="129" spans="1:9" s="8" customFormat="1" hidden="1">
      <c r="A129" s="9"/>
      <c r="D129" s="6" t="s">
        <v>88</v>
      </c>
      <c r="I129" s="88"/>
    </row>
    <row r="130" spans="1:9" s="8" customFormat="1" hidden="1">
      <c r="A130" s="9"/>
      <c r="D130" s="6" t="s">
        <v>89</v>
      </c>
    </row>
    <row r="131" spans="1:9" s="8" customFormat="1" hidden="1">
      <c r="A131" s="9"/>
      <c r="D131" s="48" t="s">
        <v>90</v>
      </c>
    </row>
    <row r="132" spans="1:9" s="8" customFormat="1" hidden="1">
      <c r="A132" s="9"/>
      <c r="D132" s="48" t="s">
        <v>91</v>
      </c>
    </row>
    <row r="133" spans="1:9" s="8" customFormat="1" hidden="1">
      <c r="A133" s="9"/>
      <c r="D133" s="6" t="s">
        <v>33</v>
      </c>
    </row>
    <row r="134" spans="1:9" s="8" customFormat="1" hidden="1">
      <c r="A134" s="9"/>
      <c r="D134" s="48" t="s">
        <v>92</v>
      </c>
    </row>
    <row r="135" spans="1:9" s="8" customFormat="1" hidden="1">
      <c r="A135" s="9"/>
      <c r="D135" s="48" t="s">
        <v>93</v>
      </c>
    </row>
    <row r="136" spans="1:9" s="8" customFormat="1" hidden="1">
      <c r="A136" s="9"/>
      <c r="D136" s="48" t="s">
        <v>94</v>
      </c>
    </row>
    <row r="137" spans="1:9" s="8" customFormat="1" hidden="1">
      <c r="A137" s="9"/>
      <c r="D137" s="44" t="s">
        <v>122</v>
      </c>
    </row>
    <row r="138" spans="1:9" s="8" customFormat="1" ht="19" hidden="1">
      <c r="A138" s="9"/>
      <c r="D138" s="45" t="s">
        <v>123</v>
      </c>
    </row>
    <row r="139" spans="1:9" s="8" customFormat="1" hidden="1">
      <c r="A139" s="9"/>
    </row>
  </sheetData>
  <sheetProtection algorithmName="SHA-512" hashValue="/OZ6EKtJEp8hhoeiXWwTXRSfpvVN6cgvXoMQ19n5ujo64zfdMfFBFEwDKS6vne/y2hPcYnu/BkHXTdp+9B+6cA==" saltValue="7U+oXMjB1RjjAxGT2l+nVg==" spinCount="100000" sheet="1" selectLockedCells="1"/>
  <mergeCells count="27">
    <mergeCell ref="G14:J14"/>
    <mergeCell ref="K7:L10"/>
    <mergeCell ref="K2:L6"/>
    <mergeCell ref="G3:J3"/>
    <mergeCell ref="G4:H4"/>
    <mergeCell ref="I4:J4"/>
    <mergeCell ref="G9:H9"/>
    <mergeCell ref="I9:J9"/>
    <mergeCell ref="G10:H10"/>
    <mergeCell ref="I10:J10"/>
    <mergeCell ref="G5:J5"/>
    <mergeCell ref="G6:J8"/>
    <mergeCell ref="B2:J2"/>
    <mergeCell ref="B7:B8"/>
    <mergeCell ref="C7:D8"/>
    <mergeCell ref="B9:B10"/>
    <mergeCell ref="E7:E8"/>
    <mergeCell ref="E9:E10"/>
    <mergeCell ref="B14:E14"/>
    <mergeCell ref="F7:F8"/>
    <mergeCell ref="F9:F10"/>
    <mergeCell ref="C9:D10"/>
    <mergeCell ref="C3:F3"/>
    <mergeCell ref="B4:D4"/>
    <mergeCell ref="B5:D6"/>
    <mergeCell ref="E5:F6"/>
    <mergeCell ref="E4:F4"/>
  </mergeCells>
  <phoneticPr fontId="7" type="noConversion"/>
  <dataValidations count="12">
    <dataValidation type="list" allowBlank="1" showInputMessage="1" showErrorMessage="1" errorTitle="請輸入正確數字" error="請輸入正確數字如 0-100" sqref="S103:S115" xr:uid="{1DE0420B-9953-9D4B-8E96-CF3E1BBB6168}">
      <formula1>拼圖顏色</formula1>
    </dataValidation>
    <dataValidation type="list" allowBlank="1" showInputMessage="1" showErrorMessage="1" sqref="Q103:Q115" xr:uid="{8BA002D3-7D55-9D4D-BFA4-6973F84E6F98}">
      <formula1>拼圖顏色</formula1>
    </dataValidation>
    <dataValidation type="whole" allowBlank="1" showInputMessage="1" showErrorMessage="1" sqref="R103:R115 N103:N115 P103:P115" xr:uid="{A2054B95-1FC0-CF49-A678-37A15E213ACF}">
      <formula1>0</formula1>
      <formula2>100</formula2>
    </dataValidation>
    <dataValidation type="list" allowBlank="1" showInputMessage="1" showErrorMessage="1" sqref="M103:M115 O103:O115" xr:uid="{BD4F5401-768A-924D-8289-F47BA4C1E58F}">
      <formula1>#REF!</formula1>
    </dataValidation>
    <dataValidation type="list" allowBlank="1" showInputMessage="1" showErrorMessage="1" sqref="I16:I115" xr:uid="{B709ACF1-61C6-2244-81A4-CA8CA78D67C0}">
      <formula1>$E$121:$E$122</formula1>
    </dataValidation>
    <dataValidation type="list" allowBlank="1" showInputMessage="1" showErrorMessage="1" sqref="G4" xr:uid="{1AF473DF-839E-0E45-9340-952547450DF1}">
      <formula1>$B$121:$B$122</formula1>
    </dataValidation>
    <dataValidation type="list" allowBlank="1" showInputMessage="1" showErrorMessage="1" sqref="I4" xr:uid="{62BB9593-DF84-6B4F-968B-371A4F9907EA}">
      <formula1>$C$121:$C$122</formula1>
    </dataValidation>
    <dataValidation type="list" allowBlank="1" showInputMessage="1" showErrorMessage="1" sqref="G16:G115" xr:uid="{863C6104-2F2C-4E46-A3BE-F82B8C0CE160}">
      <formula1>$G$121:$G$122</formula1>
    </dataValidation>
    <dataValidation type="list" allowBlank="1" showInputMessage="1" showErrorMessage="1" sqref="J19:J115 J16:J17" xr:uid="{29C51888-FE97-AE4F-A9C9-9434BD353767}">
      <formula1>$F$121:$F$122</formula1>
    </dataValidation>
    <dataValidation type="list" allowBlank="1" showInputMessage="1" showErrorMessage="1" sqref="F16:F115" xr:uid="{C4314B6A-973F-804C-AE11-A9BED3CA11A0}">
      <formula1>$I$121:$I$129</formula1>
    </dataValidation>
    <dataValidation type="list" allowBlank="1" showInputMessage="1" showErrorMessage="1" sqref="E16:E115" xr:uid="{20D7172F-886A-6B48-BACF-43B517DDBDDB}">
      <formula1>$D$121:$D$138</formula1>
    </dataValidation>
    <dataValidation type="list" allowBlank="1" showInputMessage="1" showErrorMessage="1" sqref="H16:H115" xr:uid="{C8A85B0C-D082-6940-BFE5-BB7A789E46F8}">
      <formula1>$H$121:$H$124</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2">
    <tabColor theme="5" tint="-0.499984740745262"/>
  </sheetPr>
  <dimension ref="B1:AB43"/>
  <sheetViews>
    <sheetView zoomScale="50" workbookViewId="0">
      <selection activeCell="AB21" sqref="AB21"/>
    </sheetView>
  </sheetViews>
  <sheetFormatPr baseColWidth="10" defaultColWidth="10.83203125" defaultRowHeight="23" customHeight="1"/>
  <cols>
    <col min="1" max="1" width="7.83203125" style="6" customWidth="1"/>
    <col min="2" max="2" width="90.1640625" style="6" customWidth="1"/>
    <col min="3" max="16384" width="10.83203125" style="6"/>
  </cols>
  <sheetData>
    <row r="1" spans="2:28" ht="46" customHeight="1" thickBot="1">
      <c r="B1" s="194" t="s">
        <v>70</v>
      </c>
      <c r="C1" s="195"/>
      <c r="D1" s="195"/>
      <c r="E1" s="195"/>
      <c r="F1" s="195"/>
      <c r="G1" s="195"/>
      <c r="H1" s="195"/>
      <c r="I1" s="195"/>
      <c r="J1" s="195"/>
      <c r="K1" s="195"/>
      <c r="L1" s="195"/>
      <c r="M1" s="195"/>
      <c r="N1" s="195"/>
      <c r="O1" s="195"/>
      <c r="P1" s="195"/>
      <c r="Q1" s="195"/>
      <c r="R1" s="195"/>
      <c r="S1" s="196"/>
    </row>
    <row r="2" spans="2:28" ht="49" customHeight="1" thickBot="1">
      <c r="B2" s="17" t="s">
        <v>14</v>
      </c>
    </row>
    <row r="3" spans="2:28" ht="223" customHeight="1" thickBot="1">
      <c r="B3" s="16" t="s">
        <v>86</v>
      </c>
    </row>
    <row r="4" spans="2:28" ht="70" customHeight="1" thickBot="1">
      <c r="B4" s="16" t="s">
        <v>77</v>
      </c>
      <c r="K4" s="200" t="s">
        <v>68</v>
      </c>
      <c r="L4" s="201"/>
      <c r="M4" s="201"/>
      <c r="N4" s="201"/>
      <c r="O4" s="201"/>
      <c r="P4" s="201"/>
      <c r="Q4" s="202"/>
    </row>
    <row r="5" spans="2:28" ht="73" customHeight="1" thickBot="1">
      <c r="B5" s="16" t="s">
        <v>64</v>
      </c>
      <c r="K5" s="197" t="s">
        <v>67</v>
      </c>
      <c r="L5" s="198"/>
      <c r="M5" s="198"/>
      <c r="N5" s="198"/>
      <c r="O5" s="198"/>
      <c r="P5" s="198"/>
      <c r="Q5" s="199"/>
    </row>
    <row r="6" spans="2:28" ht="75" customHeight="1">
      <c r="B6" s="16" t="s">
        <v>63</v>
      </c>
    </row>
    <row r="7" spans="2:28" ht="77" customHeight="1">
      <c r="B7" s="16" t="s">
        <v>13</v>
      </c>
    </row>
    <row r="8" spans="2:28" ht="19" thickBot="1"/>
    <row r="9" spans="2:28" ht="36" customHeight="1" thickBot="1">
      <c r="B9" s="17" t="s">
        <v>15</v>
      </c>
      <c r="E9" s="203" t="s">
        <v>69</v>
      </c>
      <c r="F9" s="204"/>
      <c r="G9" s="204"/>
      <c r="H9" s="204"/>
      <c r="I9" s="204"/>
      <c r="J9" s="204"/>
      <c r="K9" s="204"/>
      <c r="L9" s="204"/>
      <c r="M9" s="204"/>
      <c r="N9" s="204"/>
      <c r="O9" s="204"/>
      <c r="P9" s="204"/>
      <c r="Q9" s="204"/>
      <c r="R9" s="204"/>
      <c r="S9" s="204"/>
      <c r="T9" s="204"/>
      <c r="U9" s="204"/>
      <c r="V9" s="204"/>
      <c r="W9" s="204"/>
      <c r="X9" s="205"/>
    </row>
    <row r="10" spans="2:28" ht="37" customHeight="1" thickBot="1">
      <c r="B10" s="18" t="s">
        <v>65</v>
      </c>
    </row>
    <row r="11" spans="2:28" ht="46" customHeight="1" thickBot="1">
      <c r="B11" s="19" t="s">
        <v>66</v>
      </c>
      <c r="E11" s="206" t="s">
        <v>71</v>
      </c>
      <c r="F11" s="207"/>
      <c r="G11" s="207"/>
      <c r="H11" s="207"/>
      <c r="I11" s="207"/>
      <c r="J11" s="207"/>
      <c r="K11" s="207"/>
      <c r="L11" s="207"/>
      <c r="M11" s="207"/>
      <c r="N11" s="207"/>
      <c r="O11" s="207"/>
      <c r="P11" s="208"/>
      <c r="Q11" s="14"/>
      <c r="R11" s="209" t="s">
        <v>72</v>
      </c>
      <c r="S11" s="210"/>
      <c r="T11" s="210"/>
      <c r="U11" s="210"/>
      <c r="V11" s="210"/>
      <c r="W11" s="210"/>
      <c r="X11" s="210"/>
      <c r="Y11" s="210"/>
      <c r="Z11" s="210"/>
      <c r="AA11" s="210"/>
      <c r="AB11" s="211"/>
    </row>
    <row r="12" spans="2:28" ht="278" customHeight="1" thickBot="1">
      <c r="B12" s="19"/>
      <c r="E12" s="212"/>
      <c r="F12" s="213"/>
      <c r="G12" s="213"/>
      <c r="H12" s="213"/>
      <c r="I12" s="213"/>
      <c r="J12" s="213"/>
      <c r="K12" s="213"/>
      <c r="L12" s="213"/>
      <c r="M12" s="213"/>
      <c r="N12" s="213"/>
      <c r="O12" s="213"/>
      <c r="P12" s="214"/>
      <c r="R12" s="95"/>
      <c r="S12" s="96"/>
      <c r="T12" s="96"/>
      <c r="U12" s="96"/>
      <c r="V12" s="96"/>
      <c r="W12" s="96"/>
      <c r="X12" s="96"/>
      <c r="Y12" s="96"/>
      <c r="Z12" s="96"/>
      <c r="AA12" s="96"/>
      <c r="AB12" s="97"/>
    </row>
    <row r="13" spans="2:28" ht="37" customHeight="1" thickBot="1">
      <c r="B13" s="16" t="s">
        <v>78</v>
      </c>
      <c r="R13" s="98"/>
      <c r="S13" s="15"/>
      <c r="T13" s="15"/>
      <c r="U13" s="15"/>
      <c r="V13" s="15"/>
      <c r="W13" s="15"/>
      <c r="X13" s="15"/>
      <c r="Y13" s="15"/>
      <c r="Z13" s="15"/>
      <c r="AA13" s="15"/>
      <c r="AB13" s="99"/>
    </row>
    <row r="14" spans="2:28" ht="108" customHeight="1" thickBot="1">
      <c r="B14" s="16" t="s">
        <v>95</v>
      </c>
      <c r="E14" s="209" t="s">
        <v>117</v>
      </c>
      <c r="F14" s="210"/>
      <c r="G14" s="210"/>
      <c r="H14" s="210"/>
      <c r="I14" s="210"/>
      <c r="J14" s="210"/>
      <c r="K14" s="210"/>
      <c r="L14" s="210"/>
      <c r="M14" s="210"/>
      <c r="N14" s="210"/>
      <c r="O14" s="210"/>
      <c r="P14" s="211"/>
      <c r="R14" s="100"/>
      <c r="S14" s="101"/>
      <c r="T14" s="101"/>
      <c r="U14" s="101"/>
      <c r="V14" s="101"/>
      <c r="W14" s="101"/>
      <c r="X14" s="101"/>
      <c r="Y14" s="101"/>
      <c r="Z14" s="101"/>
      <c r="AA14" s="101"/>
      <c r="AB14" s="102"/>
    </row>
    <row r="15" spans="2:28" ht="71" customHeight="1" thickBot="1">
      <c r="B15" s="16" t="s">
        <v>120</v>
      </c>
      <c r="E15" s="230"/>
      <c r="F15" s="231"/>
      <c r="G15" s="231"/>
      <c r="H15" s="231"/>
      <c r="I15" s="231"/>
      <c r="J15" s="231"/>
      <c r="K15" s="231"/>
      <c r="L15" s="231"/>
      <c r="M15" s="231"/>
      <c r="N15" s="231"/>
      <c r="O15" s="231"/>
      <c r="P15" s="232"/>
      <c r="R15" s="15"/>
      <c r="S15" s="15"/>
      <c r="T15" s="15"/>
      <c r="U15" s="15"/>
      <c r="V15" s="15"/>
      <c r="W15" s="15"/>
      <c r="X15" s="15"/>
      <c r="Y15" s="15"/>
      <c r="Z15" s="15"/>
      <c r="AA15" s="15"/>
      <c r="AB15" s="15"/>
    </row>
    <row r="16" spans="2:28" ht="23" customHeight="1" thickBot="1">
      <c r="B16" s="16"/>
      <c r="E16" s="90"/>
      <c r="P16" s="91"/>
      <c r="R16" s="206" t="s">
        <v>73</v>
      </c>
      <c r="S16" s="207"/>
      <c r="T16" s="207"/>
      <c r="U16" s="207"/>
      <c r="V16" s="207"/>
      <c r="W16" s="207"/>
      <c r="X16" s="207"/>
      <c r="Y16" s="208"/>
      <c r="Z16" s="15"/>
      <c r="AA16" s="15"/>
      <c r="AB16" s="15"/>
    </row>
    <row r="17" spans="2:28" ht="23" customHeight="1">
      <c r="B17" s="20"/>
      <c r="E17" s="90"/>
      <c r="P17" s="91"/>
      <c r="R17" s="221"/>
      <c r="S17" s="222"/>
      <c r="T17" s="222"/>
      <c r="U17" s="222"/>
      <c r="V17" s="222"/>
      <c r="W17" s="222"/>
      <c r="X17" s="222"/>
      <c r="Y17" s="223"/>
      <c r="Z17" s="15"/>
      <c r="AA17" s="15"/>
      <c r="AB17" s="15"/>
    </row>
    <row r="18" spans="2:28" ht="23" customHeight="1">
      <c r="B18" s="20"/>
      <c r="E18" s="90"/>
      <c r="P18" s="91"/>
      <c r="R18" s="224"/>
      <c r="S18" s="225"/>
      <c r="T18" s="225"/>
      <c r="U18" s="225"/>
      <c r="V18" s="225"/>
      <c r="W18" s="225"/>
      <c r="X18" s="225"/>
      <c r="Y18" s="226"/>
      <c r="Z18" s="15"/>
      <c r="AA18" s="15"/>
      <c r="AB18" s="15"/>
    </row>
    <row r="19" spans="2:28" ht="23" customHeight="1">
      <c r="B19" s="20"/>
      <c r="E19" s="90"/>
      <c r="P19" s="91"/>
      <c r="R19" s="224"/>
      <c r="S19" s="225"/>
      <c r="T19" s="225"/>
      <c r="U19" s="225"/>
      <c r="V19" s="225"/>
      <c r="W19" s="225"/>
      <c r="X19" s="225"/>
      <c r="Y19" s="226"/>
      <c r="Z19" s="15"/>
      <c r="AA19" s="15"/>
      <c r="AB19" s="15"/>
    </row>
    <row r="20" spans="2:28" ht="23" customHeight="1">
      <c r="B20" s="11"/>
      <c r="E20" s="90"/>
      <c r="M20" s="8"/>
      <c r="P20" s="91"/>
      <c r="R20" s="224"/>
      <c r="S20" s="225"/>
      <c r="T20" s="225"/>
      <c r="U20" s="225"/>
      <c r="V20" s="225"/>
      <c r="W20" s="225"/>
      <c r="X20" s="225"/>
      <c r="Y20" s="226"/>
      <c r="Z20" s="15"/>
      <c r="AA20" s="15"/>
      <c r="AB20" s="15"/>
    </row>
    <row r="21" spans="2:28" ht="23" customHeight="1">
      <c r="B21" s="11"/>
      <c r="E21" s="90"/>
      <c r="P21" s="91"/>
      <c r="R21" s="224"/>
      <c r="S21" s="225"/>
      <c r="T21" s="225"/>
      <c r="U21" s="225"/>
      <c r="V21" s="225"/>
      <c r="W21" s="225"/>
      <c r="X21" s="225"/>
      <c r="Y21" s="226"/>
      <c r="Z21" s="15"/>
      <c r="AA21" s="15"/>
      <c r="AB21" s="15"/>
    </row>
    <row r="22" spans="2:28" ht="23" customHeight="1">
      <c r="B22" s="12"/>
      <c r="E22" s="90"/>
      <c r="P22" s="91"/>
      <c r="R22" s="224"/>
      <c r="S22" s="225"/>
      <c r="T22" s="225"/>
      <c r="U22" s="225"/>
      <c r="V22" s="225"/>
      <c r="W22" s="225"/>
      <c r="X22" s="225"/>
      <c r="Y22" s="226"/>
      <c r="Z22" s="15"/>
      <c r="AA22" s="15"/>
      <c r="AB22" s="15"/>
    </row>
    <row r="23" spans="2:28" ht="23" customHeight="1">
      <c r="B23" s="10"/>
      <c r="E23" s="90"/>
      <c r="P23" s="91"/>
      <c r="R23" s="224"/>
      <c r="S23" s="225"/>
      <c r="T23" s="225"/>
      <c r="U23" s="225"/>
      <c r="V23" s="225"/>
      <c r="W23" s="225"/>
      <c r="X23" s="225"/>
      <c r="Y23" s="226"/>
      <c r="Z23" s="15"/>
      <c r="AA23" s="15"/>
      <c r="AB23" s="15"/>
    </row>
    <row r="24" spans="2:28" ht="23" customHeight="1">
      <c r="B24" s="10"/>
      <c r="E24" s="90"/>
      <c r="P24" s="91"/>
      <c r="R24" s="224"/>
      <c r="S24" s="225"/>
      <c r="T24" s="225"/>
      <c r="U24" s="225"/>
      <c r="V24" s="225"/>
      <c r="W24" s="225"/>
      <c r="X24" s="225"/>
      <c r="Y24" s="226"/>
      <c r="Z24" s="15"/>
      <c r="AA24" s="15"/>
      <c r="AB24" s="15"/>
    </row>
    <row r="25" spans="2:28" ht="23" customHeight="1">
      <c r="B25" s="10"/>
      <c r="E25" s="90"/>
      <c r="P25" s="91"/>
      <c r="R25" s="224"/>
      <c r="S25" s="225"/>
      <c r="T25" s="225"/>
      <c r="U25" s="225"/>
      <c r="V25" s="225"/>
      <c r="W25" s="225"/>
      <c r="X25" s="225"/>
      <c r="Y25" s="226"/>
      <c r="Z25" s="15"/>
      <c r="AA25" s="15"/>
      <c r="AB25" s="15"/>
    </row>
    <row r="26" spans="2:28" ht="23" customHeight="1" thickBot="1">
      <c r="B26" s="10"/>
      <c r="E26" s="92"/>
      <c r="F26" s="93"/>
      <c r="G26" s="93"/>
      <c r="H26" s="93"/>
      <c r="I26" s="93"/>
      <c r="J26" s="93"/>
      <c r="K26" s="93"/>
      <c r="L26" s="93"/>
      <c r="M26" s="93"/>
      <c r="N26" s="93"/>
      <c r="O26" s="93"/>
      <c r="P26" s="94"/>
      <c r="R26" s="227"/>
      <c r="S26" s="228"/>
      <c r="T26" s="228"/>
      <c r="U26" s="228"/>
      <c r="V26" s="228"/>
      <c r="W26" s="228"/>
      <c r="X26" s="228"/>
      <c r="Y26" s="229"/>
      <c r="Z26" s="15"/>
      <c r="AA26" s="15"/>
      <c r="AB26" s="15"/>
    </row>
    <row r="27" spans="2:28" ht="23" customHeight="1" thickBot="1">
      <c r="B27" s="10"/>
    </row>
    <row r="28" spans="2:28" ht="66" customHeight="1">
      <c r="B28" s="10"/>
      <c r="E28" s="215" t="s">
        <v>75</v>
      </c>
      <c r="F28" s="216"/>
      <c r="G28" s="216"/>
      <c r="H28" s="216"/>
      <c r="I28" s="216"/>
      <c r="J28" s="216"/>
      <c r="K28" s="216"/>
      <c r="L28" s="216"/>
      <c r="M28" s="216"/>
      <c r="N28" s="217"/>
      <c r="O28" s="6" t="s">
        <v>74</v>
      </c>
    </row>
    <row r="29" spans="2:28" ht="26" customHeight="1" thickBot="1">
      <c r="B29" s="10"/>
      <c r="E29" s="218"/>
      <c r="F29" s="219"/>
      <c r="G29" s="219"/>
      <c r="H29" s="219"/>
      <c r="I29" s="219"/>
      <c r="J29" s="219"/>
      <c r="K29" s="219"/>
      <c r="L29" s="219"/>
      <c r="M29" s="219"/>
      <c r="N29" s="220"/>
    </row>
    <row r="30" spans="2:28" ht="23" customHeight="1">
      <c r="B30" s="13"/>
      <c r="E30" s="221"/>
      <c r="F30" s="222"/>
      <c r="G30" s="222"/>
      <c r="H30" s="222"/>
      <c r="I30" s="222"/>
      <c r="J30" s="222"/>
      <c r="K30" s="222"/>
      <c r="L30" s="222"/>
      <c r="M30" s="222"/>
      <c r="N30" s="223"/>
    </row>
    <row r="31" spans="2:28" ht="23" customHeight="1">
      <c r="B31" s="13"/>
      <c r="E31" s="224"/>
      <c r="F31" s="225"/>
      <c r="G31" s="225"/>
      <c r="H31" s="225"/>
      <c r="I31" s="225"/>
      <c r="J31" s="225"/>
      <c r="K31" s="225"/>
      <c r="L31" s="225"/>
      <c r="M31" s="225"/>
      <c r="N31" s="226"/>
    </row>
    <row r="32" spans="2:28" ht="23" customHeight="1">
      <c r="B32" s="13"/>
      <c r="E32" s="224"/>
      <c r="F32" s="225"/>
      <c r="G32" s="225"/>
      <c r="H32" s="225"/>
      <c r="I32" s="225"/>
      <c r="J32" s="225"/>
      <c r="K32" s="225"/>
      <c r="L32" s="225"/>
      <c r="M32" s="225"/>
      <c r="N32" s="226"/>
    </row>
    <row r="33" spans="2:14" ht="23" customHeight="1">
      <c r="B33" s="13"/>
      <c r="E33" s="224"/>
      <c r="F33" s="225"/>
      <c r="G33" s="225"/>
      <c r="H33" s="225"/>
      <c r="I33" s="225"/>
      <c r="J33" s="225"/>
      <c r="K33" s="225"/>
      <c r="L33" s="225"/>
      <c r="M33" s="225"/>
      <c r="N33" s="226"/>
    </row>
    <row r="34" spans="2:14" ht="23" customHeight="1">
      <c r="B34" s="13"/>
      <c r="E34" s="224"/>
      <c r="F34" s="225"/>
      <c r="G34" s="225"/>
      <c r="H34" s="225"/>
      <c r="I34" s="225"/>
      <c r="J34" s="225"/>
      <c r="K34" s="225"/>
      <c r="L34" s="225"/>
      <c r="M34" s="225"/>
      <c r="N34" s="226"/>
    </row>
    <row r="35" spans="2:14" ht="23" customHeight="1">
      <c r="B35" s="13"/>
      <c r="E35" s="224"/>
      <c r="F35" s="225"/>
      <c r="G35" s="225"/>
      <c r="H35" s="225"/>
      <c r="I35" s="225"/>
      <c r="J35" s="225"/>
      <c r="K35" s="225"/>
      <c r="L35" s="225"/>
      <c r="M35" s="225"/>
      <c r="N35" s="226"/>
    </row>
    <row r="36" spans="2:14" ht="23" customHeight="1">
      <c r="B36" s="13"/>
      <c r="E36" s="224"/>
      <c r="F36" s="225"/>
      <c r="G36" s="225"/>
      <c r="H36" s="225"/>
      <c r="I36" s="225"/>
      <c r="J36" s="225"/>
      <c r="K36" s="225"/>
      <c r="L36" s="225"/>
      <c r="M36" s="225"/>
      <c r="N36" s="226"/>
    </row>
    <row r="37" spans="2:14" ht="23" customHeight="1">
      <c r="E37" s="224"/>
      <c r="F37" s="225"/>
      <c r="G37" s="225"/>
      <c r="H37" s="225"/>
      <c r="I37" s="225"/>
      <c r="J37" s="225"/>
      <c r="K37" s="225"/>
      <c r="L37" s="225"/>
      <c r="M37" s="225"/>
      <c r="N37" s="226"/>
    </row>
    <row r="38" spans="2:14" ht="23" customHeight="1">
      <c r="E38" s="224"/>
      <c r="F38" s="225"/>
      <c r="G38" s="225"/>
      <c r="H38" s="225"/>
      <c r="I38" s="225"/>
      <c r="J38" s="225"/>
      <c r="K38" s="225"/>
      <c r="L38" s="225"/>
      <c r="M38" s="225"/>
      <c r="N38" s="226"/>
    </row>
    <row r="39" spans="2:14" ht="23" customHeight="1">
      <c r="E39" s="224"/>
      <c r="F39" s="225"/>
      <c r="G39" s="225"/>
      <c r="H39" s="225"/>
      <c r="I39" s="225"/>
      <c r="J39" s="225"/>
      <c r="K39" s="225"/>
      <c r="L39" s="225"/>
      <c r="M39" s="225"/>
      <c r="N39" s="226"/>
    </row>
    <row r="40" spans="2:14" ht="23" customHeight="1">
      <c r="E40" s="224"/>
      <c r="F40" s="225"/>
      <c r="G40" s="225"/>
      <c r="H40" s="225"/>
      <c r="I40" s="225"/>
      <c r="J40" s="225"/>
      <c r="K40" s="225"/>
      <c r="L40" s="225"/>
      <c r="M40" s="225"/>
      <c r="N40" s="226"/>
    </row>
    <row r="41" spans="2:14" ht="23" customHeight="1">
      <c r="E41" s="224"/>
      <c r="F41" s="225"/>
      <c r="G41" s="225"/>
      <c r="H41" s="225"/>
      <c r="I41" s="225"/>
      <c r="J41" s="225"/>
      <c r="K41" s="225"/>
      <c r="L41" s="225"/>
      <c r="M41" s="225"/>
      <c r="N41" s="226"/>
    </row>
    <row r="42" spans="2:14" ht="23" customHeight="1" thickBot="1">
      <c r="E42" s="227"/>
      <c r="F42" s="228"/>
      <c r="G42" s="228"/>
      <c r="H42" s="228"/>
      <c r="I42" s="228"/>
      <c r="J42" s="228"/>
      <c r="K42" s="228"/>
      <c r="L42" s="228"/>
      <c r="M42" s="228"/>
      <c r="N42" s="229"/>
    </row>
    <row r="43" spans="2:14" ht="23" customHeight="1">
      <c r="E43" s="15"/>
      <c r="F43" s="15"/>
      <c r="G43" s="15"/>
      <c r="H43" s="15"/>
      <c r="I43" s="15"/>
      <c r="J43" s="15"/>
      <c r="K43" s="15"/>
      <c r="L43" s="15"/>
      <c r="M43" s="15"/>
      <c r="N43" s="15"/>
    </row>
  </sheetData>
  <sheetProtection algorithmName="SHA-512" hashValue="LevbG7uzAOuOpNt7FTAK8zgVQTKORYvOaQHJtsGJEt+Ieo/gQ4K8/rFEhN3kESjQc8A2vDMsaZ1bLYPoldsAAg==" saltValue="ro6UxIrLOjVpfti5ry2AGg==" spinCount="100000" sheet="1" objects="1" scenarios="1"/>
  <mergeCells count="13">
    <mergeCell ref="R16:Y16"/>
    <mergeCell ref="E12:P12"/>
    <mergeCell ref="E28:N29"/>
    <mergeCell ref="R17:Y26"/>
    <mergeCell ref="E30:N42"/>
    <mergeCell ref="E14:P14"/>
    <mergeCell ref="E15:P15"/>
    <mergeCell ref="B1:S1"/>
    <mergeCell ref="K5:Q5"/>
    <mergeCell ref="K4:Q4"/>
    <mergeCell ref="E9:X9"/>
    <mergeCell ref="E11:P11"/>
    <mergeCell ref="R11:AB11"/>
  </mergeCells>
  <phoneticPr fontId="4" type="noConversion"/>
  <hyperlinks>
    <hyperlink ref="B10" r:id="rId1" xr:uid="{560BC443-9E7D-714F-80BA-D737EBD6D859}"/>
    <hyperlink ref="K5" r:id="rId2" xr:uid="{298C3644-A5D5-1D4C-834F-5D80E6A779BB}"/>
  </hyperlinks>
  <pageMargins left="0.7" right="0.7" top="0.75" bottom="0.75" header="0.3" footer="0.3"/>
  <pageSetup paperSize="9" orientation="portrait" horizontalDpi="0" verticalDpi="0"/>
  <headerFooter>
    <oddHeader>&amp;CHKCCI 團隊報名章程</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690C-6D21-4CFA-B3BA-ED2F015D4243}">
  <sheetPr codeName="工作表4">
    <tabColor rgb="FF00B050"/>
    <pageSetUpPr fitToPage="1"/>
  </sheetPr>
  <dimension ref="B1:T56"/>
  <sheetViews>
    <sheetView zoomScaleNormal="100" workbookViewId="0">
      <selection activeCell="C24" sqref="C24:D24"/>
    </sheetView>
  </sheetViews>
  <sheetFormatPr baseColWidth="10" defaultColWidth="9" defaultRowHeight="21"/>
  <cols>
    <col min="1" max="1" width="9" style="21"/>
    <col min="2" max="2" width="33.33203125" style="21" customWidth="1"/>
    <col min="3" max="3" width="21.83203125" style="21" bestFit="1" customWidth="1"/>
    <col min="4" max="4" width="38.5" style="21" customWidth="1"/>
    <col min="5" max="5" width="15.33203125" style="21" customWidth="1"/>
    <col min="6" max="6" width="16.1640625" style="51" customWidth="1"/>
    <col min="7" max="7" width="26.6640625" style="21" customWidth="1"/>
    <col min="8" max="9" width="16.6640625" style="21" customWidth="1"/>
    <col min="10" max="16384" width="9" style="21"/>
  </cols>
  <sheetData>
    <row r="1" spans="2:20" ht="17.25" customHeight="1" thickBot="1"/>
    <row r="2" spans="2:20" ht="17.25" customHeight="1">
      <c r="B2" s="123"/>
      <c r="C2" s="124"/>
      <c r="D2" s="124"/>
      <c r="E2" s="125"/>
      <c r="F2" s="248" t="s">
        <v>104</v>
      </c>
      <c r="G2" s="249"/>
      <c r="H2" s="249"/>
      <c r="I2" s="250"/>
    </row>
    <row r="3" spans="2:20" ht="35" customHeight="1">
      <c r="B3" s="126"/>
      <c r="C3" s="127"/>
      <c r="D3" s="127"/>
      <c r="E3" s="128"/>
      <c r="F3" s="251"/>
      <c r="G3" s="252"/>
      <c r="H3" s="252"/>
      <c r="I3" s="253"/>
    </row>
    <row r="4" spans="2:20" ht="28" customHeight="1">
      <c r="B4" s="284" t="s">
        <v>97</v>
      </c>
      <c r="C4" s="278">
        <f>訂獎資料!B5</f>
        <v>0</v>
      </c>
      <c r="D4" s="279"/>
      <c r="E4" s="280"/>
      <c r="F4" s="248" t="s">
        <v>103</v>
      </c>
      <c r="G4" s="250"/>
      <c r="H4" s="258"/>
      <c r="I4" s="259"/>
    </row>
    <row r="5" spans="2:20" ht="28" customHeight="1">
      <c r="B5" s="287"/>
      <c r="C5" s="288"/>
      <c r="D5" s="289"/>
      <c r="E5" s="290"/>
      <c r="F5" s="291"/>
      <c r="G5" s="292"/>
      <c r="H5" s="260"/>
      <c r="I5" s="261"/>
    </row>
    <row r="6" spans="2:20" ht="28" customHeight="1">
      <c r="B6" s="284" t="s">
        <v>98</v>
      </c>
      <c r="C6" s="278">
        <f>訂獎資料!C3</f>
        <v>0</v>
      </c>
      <c r="D6" s="279"/>
      <c r="E6" s="280"/>
      <c r="F6" s="251"/>
      <c r="G6" s="253"/>
      <c r="H6" s="262"/>
      <c r="I6" s="263"/>
    </row>
    <row r="7" spans="2:20" ht="28" customHeight="1">
      <c r="B7" s="287"/>
      <c r="C7" s="288"/>
      <c r="D7" s="289"/>
      <c r="E7" s="290"/>
      <c r="F7" s="264"/>
      <c r="G7" s="265"/>
      <c r="H7" s="265"/>
      <c r="I7" s="266"/>
    </row>
    <row r="8" spans="2:20" ht="28" customHeight="1">
      <c r="B8" s="103" t="s">
        <v>99</v>
      </c>
      <c r="C8" s="235">
        <f>訂獎資料!C7</f>
        <v>0</v>
      </c>
      <c r="D8" s="267"/>
      <c r="E8" s="268"/>
      <c r="F8" s="248" t="s">
        <v>105</v>
      </c>
      <c r="G8" s="250"/>
      <c r="H8" s="269">
        <f ca="1">TODAY()</f>
        <v>45642</v>
      </c>
      <c r="I8" s="270"/>
    </row>
    <row r="9" spans="2:20" ht="28" customHeight="1">
      <c r="B9" s="103" t="s">
        <v>100</v>
      </c>
      <c r="C9" s="235">
        <f>訂獎資料!F7</f>
        <v>0</v>
      </c>
      <c r="D9" s="267"/>
      <c r="E9" s="268"/>
      <c r="F9" s="251"/>
      <c r="G9" s="253"/>
      <c r="H9" s="271"/>
      <c r="I9" s="272"/>
    </row>
    <row r="10" spans="2:20" ht="28" customHeight="1">
      <c r="B10" s="103" t="s">
        <v>101</v>
      </c>
      <c r="C10" s="235">
        <f>訂獎資料!C9</f>
        <v>0</v>
      </c>
      <c r="D10" s="267"/>
      <c r="E10" s="268"/>
      <c r="F10" s="273" t="s">
        <v>106</v>
      </c>
      <c r="G10" s="274"/>
      <c r="H10" s="274"/>
      <c r="I10" s="275"/>
    </row>
    <row r="11" spans="2:20" ht="28" customHeight="1">
      <c r="B11" s="284" t="s">
        <v>102</v>
      </c>
      <c r="C11" s="278">
        <f>訂獎資料!G6</f>
        <v>0</v>
      </c>
      <c r="D11" s="279"/>
      <c r="E11" s="280"/>
      <c r="F11" s="258">
        <f>訂獎資料!G4</f>
        <v>0</v>
      </c>
      <c r="G11" s="276"/>
      <c r="H11" s="276"/>
      <c r="I11" s="259"/>
    </row>
    <row r="12" spans="2:20" ht="28" customHeight="1" thickBot="1">
      <c r="B12" s="285"/>
      <c r="C12" s="281"/>
      <c r="D12" s="282"/>
      <c r="E12" s="283"/>
      <c r="F12" s="262"/>
      <c r="G12" s="277"/>
      <c r="H12" s="277"/>
      <c r="I12" s="263"/>
    </row>
    <row r="13" spans="2:20">
      <c r="B13" s="104"/>
      <c r="C13" s="104"/>
      <c r="D13" s="104"/>
      <c r="E13" s="104"/>
      <c r="F13" s="105"/>
      <c r="G13" s="104"/>
      <c r="H13" s="104"/>
      <c r="I13" s="104"/>
    </row>
    <row r="14" spans="2:20">
      <c r="B14" s="286" t="s">
        <v>55</v>
      </c>
      <c r="C14" s="286"/>
      <c r="D14" s="286"/>
      <c r="E14" s="132" t="s">
        <v>58</v>
      </c>
      <c r="F14" s="129" t="s">
        <v>59</v>
      </c>
      <c r="G14" s="106" t="s">
        <v>76</v>
      </c>
      <c r="H14" s="106" t="s">
        <v>58</v>
      </c>
      <c r="I14" s="107" t="s">
        <v>59</v>
      </c>
    </row>
    <row r="15" spans="2:20">
      <c r="B15" s="233" t="s">
        <v>113</v>
      </c>
      <c r="C15" s="233"/>
      <c r="D15" s="233"/>
      <c r="E15" s="131">
        <v>100</v>
      </c>
      <c r="F15" s="130">
        <v>420</v>
      </c>
      <c r="G15" s="108" t="s">
        <v>52</v>
      </c>
      <c r="H15" s="109">
        <v>380</v>
      </c>
      <c r="I15" s="110">
        <v>1520</v>
      </c>
    </row>
    <row r="16" spans="2:20">
      <c r="B16" s="233" t="s">
        <v>114</v>
      </c>
      <c r="C16" s="233"/>
      <c r="D16" s="233"/>
      <c r="E16" s="131">
        <v>200</v>
      </c>
      <c r="F16" s="130">
        <v>840</v>
      </c>
      <c r="G16" s="108" t="s">
        <v>54</v>
      </c>
      <c r="H16" s="109">
        <v>480</v>
      </c>
      <c r="I16" s="110">
        <v>1920</v>
      </c>
      <c r="M16"/>
      <c r="N16"/>
      <c r="O16"/>
      <c r="P16"/>
      <c r="Q16"/>
      <c r="R16"/>
      <c r="T16"/>
    </row>
    <row r="17" spans="2:20">
      <c r="B17" s="254" t="s">
        <v>119</v>
      </c>
      <c r="C17" s="233"/>
      <c r="D17" s="233"/>
      <c r="E17" s="131">
        <v>200</v>
      </c>
      <c r="F17" s="130">
        <v>840</v>
      </c>
      <c r="G17" s="108" t="s">
        <v>53</v>
      </c>
      <c r="H17" s="109">
        <v>270</v>
      </c>
      <c r="I17" s="110">
        <v>1080</v>
      </c>
      <c r="M17"/>
      <c r="N17"/>
      <c r="O17"/>
      <c r="P17"/>
      <c r="Q17"/>
      <c r="R17"/>
      <c r="T17"/>
    </row>
    <row r="18" spans="2:20">
      <c r="B18" s="233" t="s">
        <v>115</v>
      </c>
      <c r="C18" s="233"/>
      <c r="D18" s="233"/>
      <c r="E18" s="131">
        <v>200</v>
      </c>
      <c r="F18" s="130">
        <v>840</v>
      </c>
      <c r="G18" s="108" t="s">
        <v>45</v>
      </c>
      <c r="H18" s="109">
        <v>320</v>
      </c>
      <c r="I18" s="110">
        <v>1280</v>
      </c>
      <c r="M18"/>
      <c r="N18"/>
      <c r="O18"/>
      <c r="P18"/>
      <c r="Q18"/>
      <c r="R18"/>
      <c r="T18"/>
    </row>
    <row r="19" spans="2:20">
      <c r="B19" s="254" t="s">
        <v>124</v>
      </c>
      <c r="C19" s="233"/>
      <c r="D19" s="233"/>
      <c r="E19" s="131">
        <v>300</v>
      </c>
      <c r="F19" s="130">
        <v>1260</v>
      </c>
      <c r="G19" s="111"/>
      <c r="H19" s="104"/>
      <c r="I19" s="104"/>
      <c r="M19"/>
      <c r="N19"/>
      <c r="O19"/>
      <c r="P19"/>
      <c r="Q19"/>
      <c r="R19"/>
      <c r="T19"/>
    </row>
    <row r="20" spans="2:20">
      <c r="B20" s="254" t="s">
        <v>125</v>
      </c>
      <c r="C20" s="233"/>
      <c r="D20" s="233"/>
      <c r="E20" s="131">
        <v>380</v>
      </c>
      <c r="F20" s="130">
        <v>1600</v>
      </c>
      <c r="G20" s="111"/>
      <c r="H20" s="104"/>
      <c r="I20" s="104"/>
      <c r="M20"/>
      <c r="N20"/>
      <c r="O20"/>
      <c r="P20"/>
      <c r="Q20"/>
      <c r="R20"/>
      <c r="T20"/>
    </row>
    <row r="21" spans="2:20">
      <c r="B21" s="254" t="s">
        <v>126</v>
      </c>
      <c r="C21" s="233"/>
      <c r="D21" s="233"/>
      <c r="E21" s="131">
        <v>450</v>
      </c>
      <c r="F21" s="140">
        <v>1890</v>
      </c>
      <c r="G21" s="7"/>
      <c r="H21" s="104"/>
      <c r="I21" s="104"/>
      <c r="M21"/>
      <c r="N21"/>
      <c r="O21"/>
      <c r="P21"/>
      <c r="Q21"/>
      <c r="R21"/>
      <c r="T21"/>
    </row>
    <row r="22" spans="2:20" ht="22" thickBot="1">
      <c r="B22" s="255"/>
      <c r="C22" s="255"/>
      <c r="D22" s="255"/>
      <c r="E22" s="138"/>
      <c r="F22" s="139"/>
      <c r="G22" s="7"/>
      <c r="H22" s="104"/>
      <c r="I22" s="104"/>
      <c r="M22"/>
      <c r="N22"/>
      <c r="O22"/>
      <c r="P22"/>
      <c r="Q22"/>
      <c r="R22"/>
      <c r="T22"/>
    </row>
    <row r="23" spans="2:20" ht="43" customHeight="1">
      <c r="B23" s="112" t="s">
        <v>9</v>
      </c>
      <c r="C23" s="256" t="s">
        <v>0</v>
      </c>
      <c r="D23" s="257"/>
      <c r="E23" s="256" t="s">
        <v>1</v>
      </c>
      <c r="F23" s="293"/>
      <c r="G23" s="257"/>
      <c r="H23" s="113" t="s">
        <v>79</v>
      </c>
      <c r="I23" s="114" t="s">
        <v>81</v>
      </c>
    </row>
    <row r="24" spans="2:20" ht="42" customHeight="1">
      <c r="B24" s="115">
        <v>1</v>
      </c>
      <c r="C24" s="235">
        <f>訂獎資料!B16</f>
        <v>0</v>
      </c>
      <c r="D24" s="236"/>
      <c r="E24" s="240" t="s">
        <v>80</v>
      </c>
      <c r="F24" s="241"/>
      <c r="G24" s="242"/>
      <c r="H24" s="116">
        <f>訂獎資料!K16</f>
        <v>0</v>
      </c>
      <c r="I24" s="117">
        <f>訂獎資料!L16</f>
        <v>0</v>
      </c>
    </row>
    <row r="25" spans="2:20" ht="42" customHeight="1">
      <c r="B25" s="115">
        <v>2</v>
      </c>
      <c r="C25" s="235">
        <f>訂獎資料!B17</f>
        <v>0</v>
      </c>
      <c r="D25" s="236"/>
      <c r="E25" s="240"/>
      <c r="F25" s="241"/>
      <c r="G25" s="242"/>
      <c r="H25" s="116">
        <f>訂獎資料!K17</f>
        <v>0</v>
      </c>
      <c r="I25" s="117">
        <f>訂獎資料!L17</f>
        <v>0</v>
      </c>
    </row>
    <row r="26" spans="2:20" ht="42" customHeight="1">
      <c r="B26" s="115">
        <v>3</v>
      </c>
      <c r="C26" s="235">
        <f>訂獎資料!B18</f>
        <v>0</v>
      </c>
      <c r="D26" s="236"/>
      <c r="E26" s="240"/>
      <c r="F26" s="241"/>
      <c r="G26" s="242"/>
      <c r="H26" s="116">
        <f>訂獎資料!K18</f>
        <v>0</v>
      </c>
      <c r="I26" s="117">
        <f>訂獎資料!L18</f>
        <v>0</v>
      </c>
    </row>
    <row r="27" spans="2:20" ht="42" customHeight="1">
      <c r="B27" s="115">
        <v>4</v>
      </c>
      <c r="C27" s="235">
        <f>訂獎資料!B19</f>
        <v>0</v>
      </c>
      <c r="D27" s="236"/>
      <c r="E27" s="240"/>
      <c r="F27" s="241"/>
      <c r="G27" s="242"/>
      <c r="H27" s="116">
        <f>訂獎資料!K19</f>
        <v>0</v>
      </c>
      <c r="I27" s="117">
        <f>訂獎資料!L19</f>
        <v>0</v>
      </c>
    </row>
    <row r="28" spans="2:20" ht="42" customHeight="1">
      <c r="B28" s="115">
        <v>5</v>
      </c>
      <c r="C28" s="235">
        <f>訂獎資料!B20</f>
        <v>0</v>
      </c>
      <c r="D28" s="236"/>
      <c r="E28" s="240"/>
      <c r="F28" s="241"/>
      <c r="G28" s="242"/>
      <c r="H28" s="116">
        <f>訂獎資料!K20</f>
        <v>0</v>
      </c>
      <c r="I28" s="117">
        <f>訂獎資料!L20</f>
        <v>0</v>
      </c>
    </row>
    <row r="29" spans="2:20" ht="42" customHeight="1">
      <c r="B29" s="115">
        <v>6</v>
      </c>
      <c r="C29" s="235">
        <f>訂獎資料!B21</f>
        <v>0</v>
      </c>
      <c r="D29" s="236"/>
      <c r="E29" s="240"/>
      <c r="F29" s="241"/>
      <c r="G29" s="242"/>
      <c r="H29" s="116">
        <f>訂獎資料!K21</f>
        <v>0</v>
      </c>
      <c r="I29" s="117">
        <f>訂獎資料!L21</f>
        <v>0</v>
      </c>
    </row>
    <row r="30" spans="2:20" ht="42" customHeight="1">
      <c r="B30" s="115">
        <v>7</v>
      </c>
      <c r="C30" s="235">
        <f>訂獎資料!B22</f>
        <v>0</v>
      </c>
      <c r="D30" s="236"/>
      <c r="E30" s="240"/>
      <c r="F30" s="241"/>
      <c r="G30" s="242"/>
      <c r="H30" s="116">
        <f>訂獎資料!K22</f>
        <v>0</v>
      </c>
      <c r="I30" s="117">
        <f>訂獎資料!L22</f>
        <v>0</v>
      </c>
    </row>
    <row r="31" spans="2:20" ht="42" customHeight="1">
      <c r="B31" s="115">
        <v>8</v>
      </c>
      <c r="C31" s="235">
        <f>訂獎資料!B23</f>
        <v>0</v>
      </c>
      <c r="D31" s="236"/>
      <c r="E31" s="240"/>
      <c r="F31" s="241"/>
      <c r="G31" s="242"/>
      <c r="H31" s="116">
        <f>訂獎資料!K23</f>
        <v>0</v>
      </c>
      <c r="I31" s="117">
        <f>訂獎資料!L23</f>
        <v>0</v>
      </c>
    </row>
    <row r="32" spans="2:20" ht="42" customHeight="1">
      <c r="B32" s="115">
        <v>9</v>
      </c>
      <c r="C32" s="235">
        <f>訂獎資料!B24</f>
        <v>0</v>
      </c>
      <c r="D32" s="236"/>
      <c r="E32" s="240"/>
      <c r="F32" s="241"/>
      <c r="G32" s="242"/>
      <c r="H32" s="116">
        <f>訂獎資料!K24</f>
        <v>0</v>
      </c>
      <c r="I32" s="117">
        <f>訂獎資料!L24</f>
        <v>0</v>
      </c>
    </row>
    <row r="33" spans="2:9" ht="42" customHeight="1">
      <c r="B33" s="115">
        <v>10</v>
      </c>
      <c r="C33" s="235">
        <f>訂獎資料!B25</f>
        <v>0</v>
      </c>
      <c r="D33" s="236"/>
      <c r="E33" s="240"/>
      <c r="F33" s="241"/>
      <c r="G33" s="242"/>
      <c r="H33" s="116">
        <f>訂獎資料!K25</f>
        <v>0</v>
      </c>
      <c r="I33" s="117">
        <f>訂獎資料!L25</f>
        <v>0</v>
      </c>
    </row>
    <row r="34" spans="2:9" ht="42" customHeight="1">
      <c r="B34" s="115">
        <v>11</v>
      </c>
      <c r="C34" s="235">
        <f>訂獎資料!B26</f>
        <v>0</v>
      </c>
      <c r="D34" s="236"/>
      <c r="E34" s="240"/>
      <c r="F34" s="241"/>
      <c r="G34" s="242"/>
      <c r="H34" s="116">
        <f>訂獎資料!K26</f>
        <v>0</v>
      </c>
      <c r="I34" s="117">
        <f>訂獎資料!L26</f>
        <v>0</v>
      </c>
    </row>
    <row r="35" spans="2:9" ht="42" customHeight="1">
      <c r="B35" s="115">
        <v>12</v>
      </c>
      <c r="C35" s="235">
        <f>訂獎資料!B27</f>
        <v>0</v>
      </c>
      <c r="D35" s="236"/>
      <c r="E35" s="240"/>
      <c r="F35" s="241"/>
      <c r="G35" s="242"/>
      <c r="H35" s="116">
        <f>訂獎資料!K27</f>
        <v>0</v>
      </c>
      <c r="I35" s="117">
        <f>訂獎資料!L27</f>
        <v>0</v>
      </c>
    </row>
    <row r="36" spans="2:9" ht="42" customHeight="1">
      <c r="B36" s="115">
        <v>13</v>
      </c>
      <c r="C36" s="235">
        <f>訂獎資料!B28</f>
        <v>0</v>
      </c>
      <c r="D36" s="236"/>
      <c r="E36" s="240"/>
      <c r="F36" s="241"/>
      <c r="G36" s="242"/>
      <c r="H36" s="116">
        <f>訂獎資料!K28</f>
        <v>0</v>
      </c>
      <c r="I36" s="117">
        <f>訂獎資料!L28</f>
        <v>0</v>
      </c>
    </row>
    <row r="37" spans="2:9" ht="42" customHeight="1">
      <c r="B37" s="115">
        <v>14</v>
      </c>
      <c r="C37" s="235">
        <f>訂獎資料!B29</f>
        <v>0</v>
      </c>
      <c r="D37" s="236"/>
      <c r="E37" s="240"/>
      <c r="F37" s="241"/>
      <c r="G37" s="242"/>
      <c r="H37" s="116">
        <f>訂獎資料!K29</f>
        <v>0</v>
      </c>
      <c r="I37" s="117">
        <f>訂獎資料!L29</f>
        <v>0</v>
      </c>
    </row>
    <row r="38" spans="2:9" ht="42" customHeight="1">
      <c r="B38" s="115">
        <v>15</v>
      </c>
      <c r="C38" s="235">
        <f>訂獎資料!B30</f>
        <v>0</v>
      </c>
      <c r="D38" s="236"/>
      <c r="E38" s="240"/>
      <c r="F38" s="241"/>
      <c r="G38" s="242"/>
      <c r="H38" s="116">
        <f>訂獎資料!K30</f>
        <v>0</v>
      </c>
      <c r="I38" s="117">
        <f>訂獎資料!L30</f>
        <v>0</v>
      </c>
    </row>
    <row r="39" spans="2:9" ht="42" customHeight="1">
      <c r="B39" s="115">
        <v>16</v>
      </c>
      <c r="C39" s="235">
        <f>訂獎資料!B31</f>
        <v>0</v>
      </c>
      <c r="D39" s="236"/>
      <c r="E39" s="240"/>
      <c r="F39" s="241"/>
      <c r="G39" s="242"/>
      <c r="H39" s="116">
        <f>訂獎資料!K31</f>
        <v>0</v>
      </c>
      <c r="I39" s="117">
        <f>訂獎資料!L31</f>
        <v>0</v>
      </c>
    </row>
    <row r="40" spans="2:9" ht="42" customHeight="1">
      <c r="B40" s="115">
        <v>17</v>
      </c>
      <c r="C40" s="235">
        <f>訂獎資料!B32</f>
        <v>0</v>
      </c>
      <c r="D40" s="236"/>
      <c r="E40" s="240"/>
      <c r="F40" s="241"/>
      <c r="G40" s="242"/>
      <c r="H40" s="116">
        <f>訂獎資料!K32</f>
        <v>0</v>
      </c>
      <c r="I40" s="117">
        <f>訂獎資料!L32</f>
        <v>0</v>
      </c>
    </row>
    <row r="41" spans="2:9" ht="42" customHeight="1">
      <c r="B41" s="115">
        <v>18</v>
      </c>
      <c r="C41" s="235">
        <f>訂獎資料!B33</f>
        <v>0</v>
      </c>
      <c r="D41" s="236"/>
      <c r="E41" s="240"/>
      <c r="F41" s="241"/>
      <c r="G41" s="242"/>
      <c r="H41" s="116">
        <f>訂獎資料!K33</f>
        <v>0</v>
      </c>
      <c r="I41" s="117">
        <f>訂獎資料!L33</f>
        <v>0</v>
      </c>
    </row>
    <row r="42" spans="2:9" ht="42" customHeight="1">
      <c r="B42" s="115">
        <v>19</v>
      </c>
      <c r="C42" s="235">
        <f>訂獎資料!B34</f>
        <v>0</v>
      </c>
      <c r="D42" s="236"/>
      <c r="E42" s="240"/>
      <c r="F42" s="241"/>
      <c r="G42" s="242"/>
      <c r="H42" s="116">
        <f>訂獎資料!K34</f>
        <v>0</v>
      </c>
      <c r="I42" s="117">
        <f>訂獎資料!L34</f>
        <v>0</v>
      </c>
    </row>
    <row r="43" spans="2:9" ht="42" customHeight="1" thickBot="1">
      <c r="B43" s="115">
        <v>20</v>
      </c>
      <c r="C43" s="235">
        <f>訂獎資料!B35</f>
        <v>0</v>
      </c>
      <c r="D43" s="236"/>
      <c r="E43" s="237"/>
      <c r="F43" s="238"/>
      <c r="G43" s="239"/>
      <c r="H43" s="116">
        <f>訂獎資料!K35</f>
        <v>0</v>
      </c>
      <c r="I43" s="117">
        <f>訂獎資料!L35</f>
        <v>0</v>
      </c>
    </row>
    <row r="44" spans="2:9" ht="55" customHeight="1" thickBot="1">
      <c r="B44" s="118"/>
      <c r="C44" s="118"/>
      <c r="D44" s="118"/>
      <c r="E44" s="244" t="s">
        <v>8</v>
      </c>
      <c r="F44" s="245"/>
      <c r="G44" s="246"/>
      <c r="H44" s="119">
        <f>SUM(H24:H43)</f>
        <v>0</v>
      </c>
      <c r="I44" s="120">
        <f>SUM(I24:I43)</f>
        <v>0</v>
      </c>
    </row>
    <row r="45" spans="2:9">
      <c r="B45" s="104"/>
      <c r="C45" s="104"/>
      <c r="D45" s="104"/>
      <c r="E45" s="104"/>
      <c r="F45" s="105"/>
      <c r="G45" s="104"/>
      <c r="H45" s="104"/>
      <c r="I45" s="104"/>
    </row>
    <row r="46" spans="2:9">
      <c r="B46" s="104"/>
      <c r="C46" s="104"/>
      <c r="D46" s="104"/>
      <c r="E46" s="104"/>
      <c r="F46" s="105"/>
      <c r="G46" s="104"/>
      <c r="H46" s="104"/>
      <c r="I46" s="104"/>
    </row>
    <row r="47" spans="2:9">
      <c r="B47" s="104"/>
      <c r="C47" s="104"/>
      <c r="D47" s="104"/>
      <c r="E47" s="104"/>
      <c r="F47" s="105"/>
      <c r="G47" s="104"/>
      <c r="H47" s="104"/>
      <c r="I47" s="104"/>
    </row>
    <row r="48" spans="2:9">
      <c r="B48" s="104"/>
      <c r="C48" s="104"/>
      <c r="D48" s="104"/>
      <c r="E48" s="104"/>
      <c r="F48" s="105"/>
      <c r="G48" s="104"/>
      <c r="H48" s="104"/>
      <c r="I48" s="104"/>
    </row>
    <row r="49" spans="2:9">
      <c r="B49" s="104"/>
      <c r="C49" s="104"/>
      <c r="D49" s="104"/>
      <c r="E49" s="104"/>
      <c r="F49" s="105"/>
      <c r="G49" s="104"/>
      <c r="H49" s="104"/>
      <c r="I49" s="104"/>
    </row>
    <row r="50" spans="2:9" ht="16.5" customHeight="1">
      <c r="B50" s="118"/>
      <c r="C50" s="104"/>
      <c r="D50" s="104"/>
      <c r="E50" s="104"/>
      <c r="F50" s="234" t="s">
        <v>18</v>
      </c>
      <c r="G50" s="234"/>
      <c r="H50" s="234"/>
      <c r="I50" s="234"/>
    </row>
    <row r="51" spans="2:9" ht="16.5" customHeight="1">
      <c r="B51" s="104"/>
      <c r="C51" s="104"/>
      <c r="D51" s="104"/>
      <c r="E51" s="104"/>
      <c r="F51" s="234"/>
      <c r="G51" s="234"/>
      <c r="H51" s="234"/>
      <c r="I51" s="234"/>
    </row>
    <row r="52" spans="2:9" ht="16.5" customHeight="1">
      <c r="B52" s="104"/>
      <c r="C52" s="104"/>
      <c r="D52" s="104"/>
      <c r="E52" s="104"/>
      <c r="F52" s="234"/>
      <c r="G52" s="234"/>
      <c r="H52" s="234"/>
      <c r="I52" s="234"/>
    </row>
    <row r="53" spans="2:9" ht="16.5" customHeight="1">
      <c r="B53" s="104"/>
      <c r="C53" s="104"/>
      <c r="D53" s="104"/>
      <c r="E53" s="104"/>
      <c r="F53" s="121"/>
      <c r="G53" s="122"/>
      <c r="H53" s="122"/>
      <c r="I53" s="104"/>
    </row>
    <row r="54" spans="2:9">
      <c r="B54" s="243" t="s">
        <v>127</v>
      </c>
      <c r="C54" s="243"/>
      <c r="D54" s="243"/>
      <c r="E54" s="243"/>
      <c r="F54" s="243"/>
      <c r="G54" s="243"/>
      <c r="H54" s="243"/>
      <c r="I54" s="243"/>
    </row>
    <row r="55" spans="2:9">
      <c r="B55" s="247"/>
      <c r="C55" s="247"/>
      <c r="D55" s="247"/>
      <c r="E55" s="234" t="s">
        <v>19</v>
      </c>
      <c r="F55" s="234"/>
      <c r="G55" s="234"/>
      <c r="H55" s="234"/>
      <c r="I55" s="234"/>
    </row>
    <row r="56" spans="2:9">
      <c r="E56" s="234" t="s">
        <v>118</v>
      </c>
      <c r="F56" s="234"/>
      <c r="G56" s="234"/>
      <c r="H56" s="234"/>
      <c r="I56" s="234"/>
    </row>
  </sheetData>
  <sheetProtection algorithmName="SHA-512" hashValue="DmMB5xz2E/vaUbTr3YfZjErAX7ZOCl4lL7KW9nGO5J5S23Hu5MydoSxKXx9wufNu+Pw298RGydJXeoG8LjvUtA==" saltValue="GamjE6ndc9sJiMrccXauNw==" spinCount="100000" sheet="1" objects="1" scenarios="1"/>
  <mergeCells count="74">
    <mergeCell ref="E23:G23"/>
    <mergeCell ref="E24:G24"/>
    <mergeCell ref="E25:G25"/>
    <mergeCell ref="E26:G26"/>
    <mergeCell ref="E27:G27"/>
    <mergeCell ref="B4:B5"/>
    <mergeCell ref="C4:E5"/>
    <mergeCell ref="F4:G6"/>
    <mergeCell ref="B6:B7"/>
    <mergeCell ref="C6:E7"/>
    <mergeCell ref="E29:G29"/>
    <mergeCell ref="H4:I6"/>
    <mergeCell ref="F7:I7"/>
    <mergeCell ref="C8:E8"/>
    <mergeCell ref="F8:G9"/>
    <mergeCell ref="C9:E9"/>
    <mergeCell ref="C10:E10"/>
    <mergeCell ref="H8:I9"/>
    <mergeCell ref="F10:I10"/>
    <mergeCell ref="B18:D18"/>
    <mergeCell ref="B19:D19"/>
    <mergeCell ref="B20:D20"/>
    <mergeCell ref="F11:I12"/>
    <mergeCell ref="C11:E12"/>
    <mergeCell ref="B11:B12"/>
    <mergeCell ref="B14:D14"/>
    <mergeCell ref="C41:D41"/>
    <mergeCell ref="C32:D32"/>
    <mergeCell ref="C33:D33"/>
    <mergeCell ref="C34:D34"/>
    <mergeCell ref="C35:D35"/>
    <mergeCell ref="C38:D38"/>
    <mergeCell ref="C39:D39"/>
    <mergeCell ref="C36:D36"/>
    <mergeCell ref="C37:D37"/>
    <mergeCell ref="E31:G31"/>
    <mergeCell ref="E32:G32"/>
    <mergeCell ref="C40:D40"/>
    <mergeCell ref="E39:G39"/>
    <mergeCell ref="E40:G40"/>
    <mergeCell ref="E37:G37"/>
    <mergeCell ref="E38:G38"/>
    <mergeCell ref="F2:I3"/>
    <mergeCell ref="B21:D21"/>
    <mergeCell ref="B22:D22"/>
    <mergeCell ref="E33:G33"/>
    <mergeCell ref="C25:D25"/>
    <mergeCell ref="C24:D24"/>
    <mergeCell ref="C23:D23"/>
    <mergeCell ref="C31:D31"/>
    <mergeCell ref="C30:D30"/>
    <mergeCell ref="C29:D29"/>
    <mergeCell ref="C28:D28"/>
    <mergeCell ref="C27:D27"/>
    <mergeCell ref="E28:G28"/>
    <mergeCell ref="B16:D16"/>
    <mergeCell ref="B17:D17"/>
    <mergeCell ref="C26:D26"/>
    <mergeCell ref="B15:D15"/>
    <mergeCell ref="E56:I56"/>
    <mergeCell ref="C43:D43"/>
    <mergeCell ref="C42:D42"/>
    <mergeCell ref="E43:G43"/>
    <mergeCell ref="E42:G42"/>
    <mergeCell ref="B54:I54"/>
    <mergeCell ref="F50:I52"/>
    <mergeCell ref="E44:G44"/>
    <mergeCell ref="B55:D55"/>
    <mergeCell ref="E55:I55"/>
    <mergeCell ref="E41:G41"/>
    <mergeCell ref="E34:G34"/>
    <mergeCell ref="E35:G35"/>
    <mergeCell ref="E36:G36"/>
    <mergeCell ref="E30:G30"/>
  </mergeCells>
  <phoneticPr fontId="5" type="noConversion"/>
  <pageMargins left="0.70866141732283472" right="0.70866141732283472" top="0.74803149606299213" bottom="0.74803149606299213" header="0.31496062992125984" footer="0.31496062992125984"/>
  <pageSetup paperSize="9" scale="30" orientation="portrait" verticalDpi="0" r:id="rId1"/>
  <headerFooter>
    <oddHeader>&amp;R&amp;U&amp;K10+000RECEIPT</oddHead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訂獎資料</vt:lpstr>
      <vt:lpstr>團體申請獎項章程</vt:lpstr>
      <vt:lpstr>RECEIPT</vt:lpstr>
      <vt:lpstr>RECEIPT!Print_Area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2023-05-23T09:10:11Z</cp:lastPrinted>
  <dcterms:created xsi:type="dcterms:W3CDTF">2021-10-28T04:45:02Z</dcterms:created>
  <dcterms:modified xsi:type="dcterms:W3CDTF">2024-12-17T01:38:34Z</dcterms:modified>
</cp:coreProperties>
</file>